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11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wendolynwatson/Desktop/FM Duties/"/>
    </mc:Choice>
  </mc:AlternateContent>
  <xr:revisionPtr revIDLastSave="0" documentId="13_ncr:1_{DBF10FA7-8D02-8748-9C43-306E312691A5}" xr6:coauthVersionLast="47" xr6:coauthVersionMax="47" xr10:uidLastSave="{00000000-0000-0000-0000-000000000000}"/>
  <bookViews>
    <workbookView xWindow="1700" yWindow="1680" windowWidth="28800" windowHeight="15640" xr2:uid="{500CAA23-DD29-CC47-BBFE-FE86F5E4FE02}"/>
  </bookViews>
  <sheets>
    <sheet name="Month" sheetId="1" r:id="rId1"/>
    <sheet name="AF 1875_20231027" sheetId="2" r:id="rId2"/>
    <sheet name="Cashier Deposit Receipt " sheetId="3" r:id="rId3"/>
  </sheets>
  <definedNames>
    <definedName name="_xlnm.Print_Area" localSheetId="1">'AF 1875_20231027'!$A$1:$I$50</definedName>
    <definedName name="_xlnm.Print_Area" localSheetId="2">'Cashier Deposit Receipt '!$B$1:$E$30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7" i="3" l="1"/>
  <c r="L6" i="1"/>
  <c r="C41" i="1"/>
  <c r="L14" i="1"/>
  <c r="L13" i="1"/>
  <c r="L12" i="1"/>
  <c r="L11" i="1"/>
  <c r="L10" i="1"/>
  <c r="L9" i="1"/>
  <c r="L8" i="1"/>
  <c r="L7" i="1"/>
  <c r="A7" i="1" l="1"/>
  <c r="A8" i="1" s="1"/>
  <c r="A9" i="1" s="1"/>
  <c r="A10" i="1" s="1"/>
  <c r="A11" i="1" s="1"/>
  <c r="A12" i="1" s="1"/>
  <c r="A13" i="1" s="1"/>
  <c r="A14" i="1" s="1"/>
  <c r="H41" i="1" l="1"/>
  <c r="C42" i="1" s="1"/>
  <c r="C33" i="1"/>
  <c r="C40" i="1" s="1"/>
  <c r="D10" i="3"/>
  <c r="E20" i="3"/>
  <c r="E22" i="3" s="1"/>
  <c r="D9" i="3"/>
  <c r="D8" i="3"/>
  <c r="D7" i="3"/>
  <c r="D6" i="3"/>
  <c r="D5" i="3"/>
  <c r="D4" i="3"/>
  <c r="H25" i="1"/>
  <c r="I38" i="2"/>
  <c r="I37" i="2"/>
  <c r="I36" i="2"/>
  <c r="I35" i="2"/>
  <c r="I34" i="2"/>
  <c r="I33" i="2"/>
  <c r="H32" i="2"/>
  <c r="H40" i="2" s="1"/>
  <c r="G32" i="2"/>
  <c r="G40" i="2" s="1"/>
  <c r="F32" i="2"/>
  <c r="F40" i="2" s="1"/>
  <c r="E32" i="2"/>
  <c r="E40" i="2" s="1"/>
  <c r="I28" i="2"/>
  <c r="I27" i="2"/>
  <c r="I26" i="2"/>
  <c r="I23" i="2"/>
  <c r="I22" i="2"/>
  <c r="I21" i="2"/>
  <c r="I20" i="2"/>
  <c r="I19" i="2"/>
  <c r="C25" i="1"/>
  <c r="C43" i="1" s="1"/>
  <c r="K16" i="1"/>
  <c r="H16" i="1"/>
  <c r="E16" i="1"/>
  <c r="C44" i="1" l="1"/>
  <c r="D14" i="2"/>
  <c r="I14" i="2" s="1"/>
  <c r="C39" i="1"/>
  <c r="C45" i="1" s="1"/>
  <c r="D18" i="2"/>
  <c r="I18" i="2" s="1"/>
  <c r="D29" i="2"/>
  <c r="I29" i="2" s="1"/>
  <c r="D17" i="2"/>
  <c r="I17" i="2" s="1"/>
  <c r="D24" i="2"/>
  <c r="I24" i="2" s="1"/>
  <c r="D30" i="2" a="1"/>
  <c r="D30" i="2" s="1"/>
  <c r="I30" i="2" s="1"/>
  <c r="L16" i="1"/>
  <c r="L18" i="1"/>
  <c r="D20" i="3"/>
  <c r="D22" i="3" s="1"/>
  <c r="I41" i="2" l="1"/>
  <c r="D32" i="2"/>
  <c r="D40" i="2" s="1"/>
  <c r="I32" i="2" l="1"/>
  <c r="D42" i="2"/>
  <c r="I42" i="2" s="1"/>
  <c r="I40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Martin Schmieder</author>
  </authors>
  <commentList>
    <comment ref="A3" authorId="0" shapeId="0" xr:uid="{1CC39C5E-16CB-674C-8275-374BD6CB2E4D}">
      <text>
        <r>
          <rPr>
            <b/>
            <sz val="9"/>
            <color rgb="FF000000"/>
            <rFont val="Tahoma"/>
            <family val="2"/>
          </rPr>
          <t>Martin Schmieder: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>Note on 25 May deposit **3 new members paid at the DF $60 each in cash. I errored by posting this money in with Bar and Rental Cost centers.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<sst xmlns="http://schemas.openxmlformats.org/spreadsheetml/2006/main" count="161" uniqueCount="128">
  <si>
    <t xml:space="preserve">FY 24 EYC MEMBERSHIP DUES </t>
  </si>
  <si>
    <t>2320000 UNEARNED INCOME</t>
  </si>
  <si>
    <t>5020000 CURRENT DUES</t>
  </si>
  <si>
    <t>5020000 Initiation Fee</t>
  </si>
  <si>
    <t>#</t>
  </si>
  <si>
    <t>AMOUNT</t>
  </si>
  <si>
    <t>MOP</t>
  </si>
  <si>
    <t>GD. TOTAL</t>
  </si>
  <si>
    <t>TOTAL 2320003</t>
  </si>
  <si>
    <t>TOTAL                                     5020000</t>
  </si>
  <si>
    <t>DINNER INCOME</t>
  </si>
  <si>
    <t>DATE</t>
  </si>
  <si>
    <t>BAR INCOME</t>
  </si>
  <si>
    <t>NAF CONSOLIDATED COST CENTER REPORT</t>
  </si>
  <si>
    <t>Reports Control                     Symbol</t>
  </si>
  <si>
    <t>INSTALLATION</t>
  </si>
  <si>
    <t>NAFI/ACTIVITY</t>
  </si>
  <si>
    <t>DEPOSIT NUMBER</t>
  </si>
  <si>
    <t>EGLIN AFB</t>
  </si>
  <si>
    <t>EYC/2106</t>
  </si>
  <si>
    <t>S
H
R
E
D</t>
  </si>
  <si>
    <t>COST CENTER CODE</t>
  </si>
  <si>
    <t>TOTAL NAFI/
CENTER</t>
  </si>
  <si>
    <t>ACCOUNTS RECEIVABLE COLLECTED</t>
  </si>
  <si>
    <t>DISHONORED CHECK COLLECTIONS</t>
  </si>
  <si>
    <t>DINERS CLUB RECEIVABLE</t>
  </si>
  <si>
    <t>CASH ADVANCES</t>
  </si>
  <si>
    <t>CHARGE TIPS PAYABLE</t>
  </si>
  <si>
    <r>
      <t xml:space="preserve">UNEARNED INCOME </t>
    </r>
    <r>
      <rPr>
        <b/>
        <sz val="10"/>
        <color theme="1"/>
        <rFont val="Calibri"/>
        <family val="2"/>
        <scheme val="minor"/>
      </rPr>
      <t xml:space="preserve"> (FUTURE DUES)</t>
    </r>
  </si>
  <si>
    <r>
      <t xml:space="preserve">SALES-NONTIP ENVIRONMENT </t>
    </r>
    <r>
      <rPr>
        <b/>
        <sz val="10"/>
        <color theme="1"/>
        <rFont val="Calibri"/>
        <family val="2"/>
        <scheme val="minor"/>
      </rPr>
      <t>(BAR INCOME)</t>
    </r>
  </si>
  <si>
    <t xml:space="preserve">  </t>
  </si>
  <si>
    <r>
      <t xml:space="preserve">CASH SALES-TIP ENVIRONMENT </t>
    </r>
    <r>
      <rPr>
        <b/>
        <sz val="10"/>
        <color theme="1"/>
        <rFont val="Calibri"/>
        <family val="2"/>
        <scheme val="minor"/>
      </rPr>
      <t>(BURGEE)</t>
    </r>
  </si>
  <si>
    <t>CHARGE SALES-TIM ENVIRONMENT, NO TIPS</t>
  </si>
  <si>
    <t>CHARGE SALES-TIM ENVIRONMENT, W/TIPS</t>
  </si>
  <si>
    <t>SALES-SPECIAL FUNCTIONS (Burgee)</t>
  </si>
  <si>
    <t>INSTRUCTIONAL FEES (SCUBA LESSONS)</t>
  </si>
  <si>
    <t>FEES AND CHARGES</t>
  </si>
  <si>
    <t>YACHT FACILITY AND EQUIPMENT RENTAL INCOME</t>
  </si>
  <si>
    <t>AMUSEMENT INCOME</t>
  </si>
  <si>
    <t>CONCESSIONS INCOME</t>
  </si>
  <si>
    <t>TOTAL SERVICE CHARGES/CONTRACTS</t>
  </si>
  <si>
    <r>
      <t>ADMISSIONS INCOME</t>
    </r>
    <r>
      <rPr>
        <b/>
        <sz val="10"/>
        <color theme="1"/>
        <rFont val="Calibri"/>
        <family val="2"/>
        <scheme val="minor"/>
      </rPr>
      <t xml:space="preserve"> (DINNERS)</t>
    </r>
  </si>
  <si>
    <t xml:space="preserve">EARNED INCOME &amp; NEW MEMBERSHIPS </t>
  </si>
  <si>
    <t>TOTAL ACCOUNTABILITY</t>
  </si>
  <si>
    <t>TOKENS REDEEMED</t>
  </si>
  <si>
    <t>-</t>
  </si>
  <si>
    <t xml:space="preserve"> </t>
  </si>
  <si>
    <t>COUPONS REDEEMED</t>
  </si>
  <si>
    <t>GIFT CERTIFICATES</t>
  </si>
  <si>
    <r>
      <t>OTHER</t>
    </r>
    <r>
      <rPr>
        <b/>
        <sz val="10"/>
        <color theme="1"/>
        <rFont val="Calibri"/>
        <family val="2"/>
        <scheme val="minor"/>
      </rPr>
      <t xml:space="preserve"> (RECEIPTS)</t>
    </r>
  </si>
  <si>
    <t>COMMERCIAL CHARGE DEPOSIT</t>
  </si>
  <si>
    <t>CHARGES ON ACCOUNT</t>
  </si>
  <si>
    <r>
      <t xml:space="preserve">CASH ACCOUNTABILITY </t>
    </r>
    <r>
      <rPr>
        <b/>
        <sz val="10"/>
        <color theme="1"/>
        <rFont val="Calibri"/>
        <family val="2"/>
        <scheme val="minor"/>
      </rPr>
      <t>(Total Accountability-Reciepts)</t>
    </r>
  </si>
  <si>
    <t>=</t>
  </si>
  <si>
    <r>
      <t xml:space="preserve">CASH DEPOSIT </t>
    </r>
    <r>
      <rPr>
        <i/>
        <sz val="10"/>
        <color theme="1"/>
        <rFont val="Calibri"/>
        <family val="2"/>
        <scheme val="minor"/>
      </rPr>
      <t>(Actual Cash) DP</t>
    </r>
  </si>
  <si>
    <r>
      <t xml:space="preserve">CASH OVER </t>
    </r>
    <r>
      <rPr>
        <i/>
        <sz val="10"/>
        <color theme="1"/>
        <rFont val="Calibri"/>
        <family val="2"/>
        <scheme val="minor"/>
      </rPr>
      <t>(SHORT) (Dt, Cr 792)</t>
    </r>
  </si>
  <si>
    <t>TIPS PAYABLE</t>
  </si>
  <si>
    <t>REMARKS</t>
  </si>
  <si>
    <t>NAME</t>
  </si>
  <si>
    <t>REQUIRED SIGNATURES</t>
  </si>
  <si>
    <t>PREPARED BY</t>
  </si>
  <si>
    <t>APPROVED BY MANAGER OR DESIGNEE</t>
  </si>
  <si>
    <t>POSTED BY</t>
  </si>
  <si>
    <t>signed</t>
  </si>
  <si>
    <t>sign</t>
  </si>
  <si>
    <t>AF FPR, 1876, 1 OCT 92</t>
  </si>
  <si>
    <t>PREVIOUS EDITION WILL BE USED</t>
  </si>
  <si>
    <t>BURGEE SALES</t>
  </si>
  <si>
    <t>Wendy Paulson</t>
  </si>
  <si>
    <t>CENTRAL CASHIER DEPOSIT RECEIPT</t>
  </si>
  <si>
    <r>
      <t xml:space="preserve">Activity Cost Center:                                                                                                     </t>
    </r>
    <r>
      <rPr>
        <b/>
        <sz val="11"/>
        <color theme="1"/>
        <rFont val="Calibri"/>
        <family val="2"/>
        <scheme val="minor"/>
      </rPr>
      <t xml:space="preserve"> EYC/2106</t>
    </r>
  </si>
  <si>
    <t>DENOMINATIONS</t>
  </si>
  <si>
    <t>QUANTITY</t>
  </si>
  <si>
    <t>Dollar Amounts</t>
  </si>
  <si>
    <t>HUNDREDS</t>
  </si>
  <si>
    <t>FIFTIES</t>
  </si>
  <si>
    <t>TWENTIES</t>
  </si>
  <si>
    <t>TENS</t>
  </si>
  <si>
    <t>FIVES</t>
  </si>
  <si>
    <t>ONES</t>
  </si>
  <si>
    <t>TWO</t>
  </si>
  <si>
    <t>QUARTERS</t>
  </si>
  <si>
    <t>DIMES</t>
  </si>
  <si>
    <t>NICKLES</t>
  </si>
  <si>
    <t>PENNIES</t>
  </si>
  <si>
    <t>OTHER</t>
  </si>
  <si>
    <t>FOREIGN CURRENCY (U.S. Dollar Equivalent)</t>
  </si>
  <si>
    <t>TOTAL CASH</t>
  </si>
  <si>
    <t>CHECKS</t>
  </si>
  <si>
    <t>COMMERCIAL CHARGES</t>
  </si>
  <si>
    <t>TOTAL</t>
  </si>
  <si>
    <t>LESS CASH RECEIVED BY</t>
  </si>
  <si>
    <t>NET DEPOSIT</t>
  </si>
  <si>
    <t>RECEIVED BY</t>
  </si>
  <si>
    <t>VERIFIED BY</t>
  </si>
  <si>
    <r>
      <rPr>
        <b/>
        <sz val="8"/>
        <color theme="1"/>
        <rFont val="Calibri"/>
        <family val="2"/>
        <scheme val="minor"/>
      </rPr>
      <t>NAFI:</t>
    </r>
    <r>
      <rPr>
        <b/>
        <sz val="11"/>
        <color theme="1"/>
        <rFont val="Calibri"/>
        <family val="2"/>
        <scheme val="minor"/>
      </rPr>
      <t xml:space="preserve">                                               Eglin AFB, FL</t>
    </r>
  </si>
  <si>
    <r>
      <t xml:space="preserve">TURNED IN BY                                                </t>
    </r>
    <r>
      <rPr>
        <b/>
        <sz val="11"/>
        <color theme="1"/>
        <rFont val="Script MT Bold"/>
      </rPr>
      <t>Wendy Paulson</t>
    </r>
  </si>
  <si>
    <t>AF Form 1878, FEB 90                                                                                                      ORIGINAL - NAFFMB                                                          (replaces AF Form 1878 (Test, May 86, which is obsolete)</t>
  </si>
  <si>
    <t>COST CENTER ACCOUNTABILITY</t>
  </si>
  <si>
    <t>Admissions Income</t>
  </si>
  <si>
    <t>Sales-NonTip Environment</t>
  </si>
  <si>
    <t>Cash Sales</t>
  </si>
  <si>
    <t>Yacht Facility &amp; Equipment Rental Income</t>
  </si>
  <si>
    <t>ITEM</t>
  </si>
  <si>
    <t>Unearned Inc</t>
  </si>
  <si>
    <t>Bar Sales</t>
  </si>
  <si>
    <t>Burgee</t>
  </si>
  <si>
    <t>Dive/Facility</t>
  </si>
  <si>
    <t>Dinners</t>
  </si>
  <si>
    <t>Earned Inc</t>
  </si>
  <si>
    <t>Totals</t>
  </si>
  <si>
    <t>YACHT FACILITY &amp; DIVE EQUIPMENT RENTAL</t>
  </si>
  <si>
    <t xml:space="preserve"> Income from New/Membership dues, Dinners, Bar sales, Dive Equipment Rentals and Facility Fees</t>
  </si>
  <si>
    <t>TOTAL     3010000</t>
  </si>
  <si>
    <t>TOTAL     5080000</t>
  </si>
  <si>
    <t>TOTAL     5010006</t>
  </si>
  <si>
    <t>Income from New/Membership dues, Dinners, Bar sales, Dive Equipment Rentals and Facility Rental Fees</t>
  </si>
  <si>
    <t>Eglin Yacht Club</t>
  </si>
  <si>
    <t>Deposit</t>
  </si>
  <si>
    <t xml:space="preserve">Amount </t>
  </si>
  <si>
    <t>Month &amp; Year</t>
  </si>
  <si>
    <t>Total Amount of Checks</t>
  </si>
  <si>
    <t># of checks</t>
  </si>
  <si>
    <t>Date</t>
  </si>
  <si>
    <t>Last Name, First Name</t>
  </si>
  <si>
    <t>Period</t>
  </si>
  <si>
    <t>Amount</t>
  </si>
  <si>
    <t>Meth of Pay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</si>
</sst>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(&quot;$&quot;* #,##0.00_);_(&quot;$&quot;* \(#,##0.00\);_(&quot;$&quot;* &quot;-&quot;??_);_(@_)"/>
    <numFmt numFmtId="164" formatCode="[$-409]d\-mmm\-yy;@"/>
    <numFmt numFmtId="165" formatCode="[$-409]dd\-mmm\-yy;@"/>
    <numFmt numFmtId="166" formatCode="&quot;$&quot;#,##0.00"/>
  </numFmts>
  <fonts count="25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9"/>
      <color rgb="FF000000"/>
      <name val="Tahoma"/>
      <family val="2"/>
    </font>
    <font>
      <sz val="9"/>
      <color rgb="FF000000"/>
      <name val="Tahoma"/>
      <family val="2"/>
    </font>
    <font>
      <sz val="11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2"/>
      <color theme="1"/>
      <name val="Arial"/>
      <family val="2"/>
    </font>
    <font>
      <sz val="14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  <font>
      <u val="double"/>
      <sz val="11"/>
      <color theme="1"/>
      <name val="Calibri"/>
      <family val="2"/>
      <scheme val="minor"/>
    </font>
    <font>
      <i/>
      <sz val="10"/>
      <color theme="1"/>
      <name val="Calibri"/>
      <family val="2"/>
      <scheme val="minor"/>
    </font>
    <font>
      <sz val="10"/>
      <color theme="1"/>
      <name val="Script MT Bold"/>
      <family val="4"/>
    </font>
    <font>
      <b/>
      <sz val="8"/>
      <color theme="1"/>
      <name val="Calibri"/>
      <family val="2"/>
      <scheme val="minor"/>
    </font>
    <font>
      <b/>
      <sz val="11"/>
      <color theme="1"/>
      <name val="Script MT Bold"/>
    </font>
  </fonts>
  <fills count="12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E699"/>
        <bgColor indexed="64"/>
      </patternFill>
    </fill>
    <fill>
      <patternFill patternType="solid">
        <fgColor rgb="FFB5C7E8"/>
        <bgColor indexed="64"/>
      </patternFill>
    </fill>
    <fill>
      <patternFill patternType="solid">
        <fgColor rgb="FFB6C8E9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2" tint="-0.249977111117893"/>
        <bgColor indexed="64"/>
      </patternFill>
    </fill>
  </fills>
  <borders count="3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9" fillId="0" borderId="0" applyFont="0" applyFill="0" applyBorder="0" applyAlignment="0" applyProtection="0"/>
  </cellStyleXfs>
  <cellXfs count="198">
    <xf numFmtId="0" fontId="0" fillId="0" borderId="0" xfId="0"/>
    <xf numFmtId="17" fontId="10" fillId="0" borderId="0" xfId="0" quotePrefix="1" applyNumberFormat="1" applyFont="1"/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44" fontId="0" fillId="0" borderId="1" xfId="0" applyNumberFormat="1" applyBorder="1"/>
    <xf numFmtId="1" fontId="11" fillId="4" borderId="1" xfId="0" applyNumberFormat="1" applyFont="1" applyFill="1" applyBorder="1" applyAlignment="1">
      <alignment horizontal="center"/>
    </xf>
    <xf numFmtId="164" fontId="13" fillId="4" borderId="1" xfId="0" applyNumberFormat="1" applyFont="1" applyFill="1" applyBorder="1" applyAlignment="1">
      <alignment horizontal="center"/>
    </xf>
    <xf numFmtId="0" fontId="14" fillId="4" borderId="1" xfId="0" applyFont="1" applyFill="1" applyBorder="1"/>
    <xf numFmtId="0" fontId="14" fillId="4" borderId="1" xfId="0" applyFont="1" applyFill="1" applyBorder="1" applyAlignment="1">
      <alignment horizontal="center"/>
    </xf>
    <xf numFmtId="4" fontId="14" fillId="4" borderId="1" xfId="0" applyNumberFormat="1" applyFont="1" applyFill="1" applyBorder="1" applyAlignment="1">
      <alignment horizontal="right"/>
    </xf>
    <xf numFmtId="3" fontId="14" fillId="4" borderId="1" xfId="0" applyNumberFormat="1" applyFont="1" applyFill="1" applyBorder="1" applyAlignment="1">
      <alignment horizontal="right"/>
    </xf>
    <xf numFmtId="44" fontId="0" fillId="0" borderId="0" xfId="0" applyNumberFormat="1"/>
    <xf numFmtId="0" fontId="0" fillId="8" borderId="1" xfId="0" applyFill="1" applyBorder="1" applyAlignment="1">
      <alignment horizontal="center"/>
    </xf>
    <xf numFmtId="0" fontId="16" fillId="8" borderId="1" xfId="0" applyFont="1" applyFill="1" applyBorder="1" applyAlignment="1">
      <alignment horizontal="center"/>
    </xf>
    <xf numFmtId="165" fontId="0" fillId="0" borderId="1" xfId="0" applyNumberFormat="1" applyBorder="1" applyAlignment="1">
      <alignment horizontal="center"/>
    </xf>
    <xf numFmtId="0" fontId="16" fillId="0" borderId="0" xfId="0" applyFont="1" applyAlignment="1">
      <alignment horizontal="left"/>
    </xf>
    <xf numFmtId="165" fontId="0" fillId="0" borderId="0" xfId="0" applyNumberFormat="1"/>
    <xf numFmtId="0" fontId="18" fillId="0" borderId="1" xfId="0" applyFont="1" applyBorder="1"/>
    <xf numFmtId="0" fontId="18" fillId="0" borderId="1" xfId="0" applyFont="1" applyBorder="1" applyAlignment="1">
      <alignment horizontal="center"/>
    </xf>
    <xf numFmtId="0" fontId="17" fillId="0" borderId="1" xfId="0" applyFont="1" applyBorder="1" applyAlignment="1">
      <alignment horizontal="center" wrapText="1"/>
    </xf>
    <xf numFmtId="0" fontId="18" fillId="0" borderId="5" xfId="0" applyFont="1" applyBorder="1"/>
    <xf numFmtId="0" fontId="18" fillId="0" borderId="1" xfId="0" applyFont="1" applyBorder="1" applyAlignment="1">
      <alignment horizontal="right"/>
    </xf>
    <xf numFmtId="0" fontId="17" fillId="0" borderId="5" xfId="0" applyFont="1" applyBorder="1"/>
    <xf numFmtId="4" fontId="0" fillId="0" borderId="0" xfId="0" applyNumberFormat="1"/>
    <xf numFmtId="0" fontId="19" fillId="0" borderId="0" xfId="0" applyFont="1"/>
    <xf numFmtId="0" fontId="17" fillId="0" borderId="1" xfId="0" applyFont="1" applyBorder="1" applyAlignment="1">
      <alignment horizontal="right"/>
    </xf>
    <xf numFmtId="0" fontId="20" fillId="0" borderId="0" xfId="0" applyFont="1"/>
    <xf numFmtId="0" fontId="17" fillId="0" borderId="5" xfId="0" applyFont="1" applyBorder="1" applyAlignment="1">
      <alignment horizontal="right"/>
    </xf>
    <xf numFmtId="0" fontId="18" fillId="0" borderId="0" xfId="0" applyFont="1" applyAlignment="1">
      <alignment horizontal="center"/>
    </xf>
    <xf numFmtId="0" fontId="18" fillId="0" borderId="1" xfId="0" quotePrefix="1" applyFont="1" applyBorder="1" applyAlignment="1">
      <alignment horizontal="center"/>
    </xf>
    <xf numFmtId="0" fontId="18" fillId="0" borderId="5" xfId="0" applyFont="1" applyBorder="1" applyAlignment="1">
      <alignment horizontal="center"/>
    </xf>
    <xf numFmtId="0" fontId="17" fillId="0" borderId="7" xfId="0" applyFont="1" applyBorder="1"/>
    <xf numFmtId="0" fontId="0" fillId="0" borderId="0" xfId="0" applyAlignment="1">
      <alignment horizontal="right"/>
    </xf>
    <xf numFmtId="0" fontId="16" fillId="0" borderId="13" xfId="0" applyFont="1" applyBorder="1" applyAlignment="1">
      <alignment horizontal="left" wrapText="1"/>
    </xf>
    <xf numFmtId="4" fontId="16" fillId="0" borderId="2" xfId="0" applyNumberFormat="1" applyFont="1" applyBorder="1" applyAlignment="1">
      <alignment horizontal="center"/>
    </xf>
    <xf numFmtId="0" fontId="16" fillId="0" borderId="3" xfId="0" applyFont="1" applyBorder="1" applyAlignment="1">
      <alignment horizontal="center"/>
    </xf>
    <xf numFmtId="4" fontId="16" fillId="0" borderId="5" xfId="0" applyNumberFormat="1" applyFont="1" applyBorder="1" applyAlignment="1">
      <alignment horizontal="left"/>
    </xf>
    <xf numFmtId="0" fontId="16" fillId="0" borderId="1" xfId="0" applyFont="1" applyBorder="1"/>
    <xf numFmtId="4" fontId="16" fillId="0" borderId="1" xfId="0" applyNumberFormat="1" applyFont="1" applyBorder="1"/>
    <xf numFmtId="4" fontId="16" fillId="0" borderId="6" xfId="0" applyNumberFormat="1" applyFont="1" applyBorder="1" applyAlignment="1">
      <alignment horizontal="right"/>
    </xf>
    <xf numFmtId="4" fontId="16" fillId="0" borderId="19" xfId="0" applyNumberFormat="1" applyFont="1" applyBorder="1" applyAlignment="1">
      <alignment horizontal="left" vertical="top" wrapText="1"/>
    </xf>
    <xf numFmtId="0" fontId="16" fillId="0" borderId="20" xfId="0" applyFont="1" applyBorder="1"/>
    <xf numFmtId="4" fontId="16" fillId="0" borderId="20" xfId="0" applyNumberFormat="1" applyFont="1" applyBorder="1"/>
    <xf numFmtId="4" fontId="16" fillId="0" borderId="21" xfId="0" applyNumberFormat="1" applyFont="1" applyBorder="1" applyAlignment="1">
      <alignment horizontal="right"/>
    </xf>
    <xf numFmtId="4" fontId="16" fillId="0" borderId="11" xfId="0" applyNumberFormat="1" applyFont="1" applyBorder="1"/>
    <xf numFmtId="4" fontId="16" fillId="0" borderId="4" xfId="0" applyNumberFormat="1" applyFont="1" applyBorder="1"/>
    <xf numFmtId="166" fontId="16" fillId="0" borderId="2" xfId="0" applyNumberFormat="1" applyFont="1" applyBorder="1" applyAlignment="1">
      <alignment horizontal="right"/>
    </xf>
    <xf numFmtId="4" fontId="16" fillId="0" borderId="23" xfId="0" applyNumberFormat="1" applyFont="1" applyBorder="1" applyAlignment="1">
      <alignment horizontal="right"/>
    </xf>
    <xf numFmtId="166" fontId="16" fillId="0" borderId="5" xfId="0" applyNumberFormat="1" applyFont="1" applyBorder="1" applyAlignment="1">
      <alignment horizontal="right"/>
    </xf>
    <xf numFmtId="0" fontId="16" fillId="0" borderId="1" xfId="0" applyFont="1" applyBorder="1" applyAlignment="1">
      <alignment horizontal="right"/>
    </xf>
    <xf numFmtId="4" fontId="16" fillId="0" borderId="21" xfId="0" applyNumberFormat="1" applyFont="1" applyBorder="1"/>
    <xf numFmtId="4" fontId="16" fillId="0" borderId="16" xfId="0" applyNumberFormat="1" applyFont="1" applyBorder="1"/>
    <xf numFmtId="0" fontId="0" fillId="8" borderId="29" xfId="0" applyFill="1" applyBorder="1" applyAlignment="1">
      <alignment horizontal="center"/>
    </xf>
    <xf numFmtId="0" fontId="16" fillId="8" borderId="29" xfId="0" applyFont="1" applyFill="1" applyBorder="1" applyAlignment="1">
      <alignment horizontal="center"/>
    </xf>
    <xf numFmtId="44" fontId="18" fillId="0" borderId="1" xfId="0" applyNumberFormat="1" applyFont="1" applyBorder="1"/>
    <xf numFmtId="44" fontId="17" fillId="0" borderId="6" xfId="0" applyNumberFormat="1" applyFont="1" applyBorder="1" applyAlignment="1">
      <alignment horizontal="right"/>
    </xf>
    <xf numFmtId="44" fontId="18" fillId="0" borderId="1" xfId="0" applyNumberFormat="1" applyFont="1" applyBorder="1" applyAlignment="1">
      <alignment horizontal="center"/>
    </xf>
    <xf numFmtId="44" fontId="17" fillId="4" borderId="1" xfId="0" applyNumberFormat="1" applyFont="1" applyFill="1" applyBorder="1" applyAlignment="1">
      <alignment horizontal="center" vertical="center" wrapText="1"/>
    </xf>
    <xf numFmtId="44" fontId="17" fillId="0" borderId="1" xfId="0" applyNumberFormat="1" applyFont="1" applyBorder="1" applyAlignment="1">
      <alignment horizontal="center" vertical="center" wrapText="1"/>
    </xf>
    <xf numFmtId="44" fontId="17" fillId="0" borderId="6" xfId="0" applyNumberFormat="1" applyFont="1" applyBorder="1" applyAlignment="1">
      <alignment horizontal="center" vertical="center" wrapText="1"/>
    </xf>
    <xf numFmtId="44" fontId="18" fillId="4" borderId="1" xfId="0" applyNumberFormat="1" applyFont="1" applyFill="1" applyBorder="1" applyAlignment="1">
      <alignment horizontal="right"/>
    </xf>
    <xf numFmtId="44" fontId="18" fillId="0" borderId="6" xfId="0" applyNumberFormat="1" applyFont="1" applyBorder="1" applyAlignment="1">
      <alignment horizontal="right"/>
    </xf>
    <xf numFmtId="44" fontId="0" fillId="4" borderId="0" xfId="0" applyNumberFormat="1" applyFill="1" applyAlignment="1">
      <alignment horizontal="right"/>
    </xf>
    <xf numFmtId="44" fontId="0" fillId="0" borderId="0" xfId="0" applyNumberFormat="1" applyAlignment="1">
      <alignment horizontal="right"/>
    </xf>
    <xf numFmtId="1" fontId="6" fillId="4" borderId="1" xfId="0" applyNumberFormat="1" applyFont="1" applyFill="1" applyBorder="1" applyAlignment="1">
      <alignment horizontal="center" vertical="center"/>
    </xf>
    <xf numFmtId="164" fontId="6" fillId="4" borderId="1" xfId="0" applyNumberFormat="1" applyFont="1" applyFill="1" applyBorder="1" applyAlignment="1">
      <alignment horizontal="center" vertical="center"/>
    </xf>
    <xf numFmtId="0" fontId="6" fillId="4" borderId="1" xfId="0" applyFont="1" applyFill="1" applyBorder="1" applyAlignment="1">
      <alignment horizontal="center" vertical="center"/>
    </xf>
    <xf numFmtId="4" fontId="6" fillId="4" borderId="1" xfId="0" applyNumberFormat="1" applyFont="1" applyFill="1" applyBorder="1" applyAlignment="1">
      <alignment horizontal="center" vertical="center"/>
    </xf>
    <xf numFmtId="3" fontId="6" fillId="4" borderId="1" xfId="0" applyNumberFormat="1" applyFont="1" applyFill="1" applyBorder="1" applyAlignment="1">
      <alignment horizontal="center" vertical="center"/>
    </xf>
    <xf numFmtId="164" fontId="5" fillId="4" borderId="1" xfId="0" applyNumberFormat="1" applyFont="1" applyFill="1" applyBorder="1" applyAlignment="1">
      <alignment horizontal="center" vertical="center"/>
    </xf>
    <xf numFmtId="44" fontId="5" fillId="4" borderId="1" xfId="1" applyFont="1" applyFill="1" applyBorder="1" applyAlignment="1">
      <alignment horizontal="right" vertical="center"/>
    </xf>
    <xf numFmtId="0" fontId="5" fillId="4" borderId="1" xfId="0" applyFont="1" applyFill="1" applyBorder="1" applyAlignment="1">
      <alignment horizontal="center" vertical="center"/>
    </xf>
    <xf numFmtId="44" fontId="5" fillId="4" borderId="1" xfId="0" applyNumberFormat="1" applyFont="1" applyFill="1" applyBorder="1" applyAlignment="1">
      <alignment horizontal="right" vertical="center"/>
    </xf>
    <xf numFmtId="15" fontId="0" fillId="0" borderId="1" xfId="0" applyNumberFormat="1" applyBorder="1" applyAlignment="1">
      <alignment horizontal="center"/>
    </xf>
    <xf numFmtId="0" fontId="0" fillId="0" borderId="1" xfId="0" applyBorder="1"/>
    <xf numFmtId="4" fontId="6" fillId="4" borderId="1" xfId="0" applyNumberFormat="1" applyFont="1" applyFill="1" applyBorder="1" applyAlignment="1">
      <alignment horizontal="right"/>
    </xf>
    <xf numFmtId="17" fontId="12" fillId="0" borderId="0" xfId="0" applyNumberFormat="1" applyFont="1" applyAlignment="1">
      <alignment horizontal="center" wrapText="1"/>
    </xf>
    <xf numFmtId="44" fontId="12" fillId="0" borderId="0" xfId="1" applyFont="1" applyFill="1" applyBorder="1" applyAlignment="1">
      <alignment horizontal="right" wrapText="1"/>
    </xf>
    <xf numFmtId="0" fontId="4" fillId="4" borderId="1" xfId="0" applyFont="1" applyFill="1" applyBorder="1" applyAlignment="1">
      <alignment horizontal="left" vertical="center"/>
    </xf>
    <xf numFmtId="17" fontId="4" fillId="4" borderId="1" xfId="0" applyNumberFormat="1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left" vertical="center"/>
    </xf>
    <xf numFmtId="17" fontId="3" fillId="4" borderId="1" xfId="0" applyNumberFormat="1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/>
    </xf>
    <xf numFmtId="0" fontId="18" fillId="10" borderId="1" xfId="0" applyFont="1" applyFill="1" applyBorder="1" applyAlignment="1">
      <alignment horizontal="right"/>
    </xf>
    <xf numFmtId="0" fontId="18" fillId="10" borderId="5" xfId="0" applyFont="1" applyFill="1" applyBorder="1"/>
    <xf numFmtId="0" fontId="17" fillId="10" borderId="5" xfId="0" applyFont="1" applyFill="1" applyBorder="1"/>
    <xf numFmtId="15" fontId="6" fillId="10" borderId="16" xfId="0" applyNumberFormat="1" applyFont="1" applyFill="1" applyBorder="1" applyAlignment="1">
      <alignment horizontal="right" vertical="center" wrapText="1"/>
    </xf>
    <xf numFmtId="0" fontId="16" fillId="10" borderId="1" xfId="0" applyFont="1" applyFill="1" applyBorder="1"/>
    <xf numFmtId="0" fontId="6" fillId="3" borderId="1" xfId="0" applyFont="1" applyFill="1" applyBorder="1"/>
    <xf numFmtId="44" fontId="2" fillId="4" borderId="1" xfId="1" applyFont="1" applyFill="1" applyBorder="1" applyAlignment="1">
      <alignment horizontal="right" vertical="center"/>
    </xf>
    <xf numFmtId="0" fontId="16" fillId="10" borderId="3" xfId="0" applyFont="1" applyFill="1" applyBorder="1" applyAlignment="1">
      <alignment horizontal="right"/>
    </xf>
    <xf numFmtId="4" fontId="16" fillId="10" borderId="3" xfId="0" applyNumberFormat="1" applyFont="1" applyFill="1" applyBorder="1" applyAlignment="1">
      <alignment horizontal="right"/>
    </xf>
    <xf numFmtId="0" fontId="1" fillId="4" borderId="1" xfId="0" applyFont="1" applyFill="1" applyBorder="1" applyAlignment="1">
      <alignment horizontal="left" vertical="center"/>
    </xf>
    <xf numFmtId="17" fontId="1" fillId="4" borderId="1" xfId="0" applyNumberFormat="1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4" fontId="16" fillId="11" borderId="1" xfId="0" applyNumberFormat="1" applyFont="1" applyFill="1" applyBorder="1"/>
    <xf numFmtId="4" fontId="16" fillId="11" borderId="6" xfId="0" applyNumberFormat="1" applyFont="1" applyFill="1" applyBorder="1" applyAlignment="1">
      <alignment horizontal="right"/>
    </xf>
    <xf numFmtId="4" fontId="16" fillId="10" borderId="6" xfId="0" applyNumberFormat="1" applyFont="1" applyFill="1" applyBorder="1" applyAlignment="1">
      <alignment horizontal="right"/>
    </xf>
    <xf numFmtId="44" fontId="0" fillId="0" borderId="30" xfId="0" applyNumberFormat="1" applyBorder="1" applyAlignment="1">
      <alignment horizontal="center"/>
    </xf>
    <xf numFmtId="44" fontId="0" fillId="0" borderId="31" xfId="0" applyNumberFormat="1" applyBorder="1" applyAlignment="1">
      <alignment horizontal="center"/>
    </xf>
    <xf numFmtId="44" fontId="16" fillId="9" borderId="30" xfId="0" applyNumberFormat="1" applyFont="1" applyFill="1" applyBorder="1" applyAlignment="1">
      <alignment horizontal="center"/>
    </xf>
    <xf numFmtId="44" fontId="16" fillId="9" borderId="31" xfId="0" applyNumberFormat="1" applyFont="1" applyFill="1" applyBorder="1" applyAlignment="1">
      <alignment horizontal="center"/>
    </xf>
    <xf numFmtId="0" fontId="0" fillId="9" borderId="30" xfId="0" applyFill="1" applyBorder="1" applyAlignment="1">
      <alignment horizontal="center"/>
    </xf>
    <xf numFmtId="0" fontId="0" fillId="9" borderId="31" xfId="0" applyFill="1" applyBorder="1" applyAlignment="1">
      <alignment horizontal="center"/>
    </xf>
    <xf numFmtId="14" fontId="16" fillId="9" borderId="30" xfId="0" applyNumberFormat="1" applyFont="1" applyFill="1" applyBorder="1" applyAlignment="1">
      <alignment horizontal="center"/>
    </xf>
    <xf numFmtId="14" fontId="16" fillId="9" borderId="31" xfId="0" applyNumberFormat="1" applyFont="1" applyFill="1" applyBorder="1" applyAlignment="1">
      <alignment horizontal="center"/>
    </xf>
    <xf numFmtId="14" fontId="0" fillId="0" borderId="30" xfId="0" applyNumberFormat="1" applyBorder="1" applyAlignment="1">
      <alignment horizontal="right"/>
    </xf>
    <xf numFmtId="14" fontId="0" fillId="0" borderId="31" xfId="0" applyNumberFormat="1" applyBorder="1" applyAlignment="1">
      <alignment horizontal="right"/>
    </xf>
    <xf numFmtId="0" fontId="0" fillId="0" borderId="30" xfId="0" applyBorder="1" applyAlignment="1">
      <alignment horizontal="right"/>
    </xf>
    <xf numFmtId="0" fontId="0" fillId="0" borderId="31" xfId="0" applyBorder="1" applyAlignment="1">
      <alignment horizontal="right"/>
    </xf>
    <xf numFmtId="0" fontId="16" fillId="9" borderId="30" xfId="0" applyFont="1" applyFill="1" applyBorder="1" applyAlignment="1">
      <alignment horizontal="right"/>
    </xf>
    <xf numFmtId="0" fontId="16" fillId="9" borderId="31" xfId="0" applyFont="1" applyFill="1" applyBorder="1" applyAlignment="1">
      <alignment horizontal="right"/>
    </xf>
    <xf numFmtId="1" fontId="11" fillId="2" borderId="1" xfId="0" applyNumberFormat="1" applyFont="1" applyFill="1" applyBorder="1" applyAlignment="1">
      <alignment horizontal="center"/>
    </xf>
    <xf numFmtId="0" fontId="6" fillId="3" borderId="1" xfId="0" applyFont="1" applyFill="1" applyBorder="1" applyAlignment="1">
      <alignment horizontal="center"/>
    </xf>
    <xf numFmtId="1" fontId="5" fillId="4" borderId="1" xfId="0" applyNumberFormat="1" applyFont="1" applyFill="1" applyBorder="1" applyAlignment="1">
      <alignment horizontal="center"/>
    </xf>
    <xf numFmtId="164" fontId="5" fillId="4" borderId="1" xfId="0" applyNumberFormat="1" applyFont="1" applyFill="1" applyBorder="1" applyAlignment="1">
      <alignment horizontal="center"/>
    </xf>
    <xf numFmtId="0" fontId="5" fillId="4" borderId="1" xfId="0" applyFont="1" applyFill="1" applyBorder="1" applyAlignment="1">
      <alignment horizontal="center"/>
    </xf>
    <xf numFmtId="17" fontId="6" fillId="5" borderId="1" xfId="0" applyNumberFormat="1" applyFont="1" applyFill="1" applyBorder="1" applyAlignment="1">
      <alignment horizontal="center" wrapText="1"/>
    </xf>
    <xf numFmtId="44" fontId="6" fillId="6" borderId="1" xfId="1" applyFont="1" applyFill="1" applyBorder="1" applyAlignment="1">
      <alignment horizontal="right" wrapText="1"/>
    </xf>
    <xf numFmtId="17" fontId="6" fillId="4" borderId="1" xfId="0" applyNumberFormat="1" applyFont="1" applyFill="1" applyBorder="1" applyAlignment="1">
      <alignment horizontal="center"/>
    </xf>
    <xf numFmtId="0" fontId="6" fillId="3" borderId="30" xfId="0" applyFont="1" applyFill="1" applyBorder="1" applyAlignment="1">
      <alignment horizontal="center"/>
    </xf>
    <xf numFmtId="0" fontId="6" fillId="3" borderId="31" xfId="0" applyFont="1" applyFill="1" applyBorder="1" applyAlignment="1">
      <alignment horizontal="center"/>
    </xf>
    <xf numFmtId="0" fontId="0" fillId="0" borderId="1" xfId="0" applyBorder="1" applyAlignment="1">
      <alignment horizontal="left"/>
    </xf>
    <xf numFmtId="0" fontId="15" fillId="7" borderId="1" xfId="0" applyFont="1" applyFill="1" applyBorder="1" applyAlignment="1">
      <alignment horizontal="center"/>
    </xf>
    <xf numFmtId="17" fontId="12" fillId="5" borderId="1" xfId="0" applyNumberFormat="1" applyFont="1" applyFill="1" applyBorder="1" applyAlignment="1">
      <alignment horizontal="center" wrapText="1"/>
    </xf>
    <xf numFmtId="44" fontId="12" fillId="6" borderId="1" xfId="1" applyFont="1" applyFill="1" applyBorder="1" applyAlignment="1">
      <alignment horizontal="right" wrapText="1"/>
    </xf>
    <xf numFmtId="0" fontId="16" fillId="0" borderId="20" xfId="0" applyFont="1" applyBorder="1" applyAlignment="1">
      <alignment horizontal="center" vertical="center" wrapText="1"/>
    </xf>
    <xf numFmtId="0" fontId="16" fillId="0" borderId="28" xfId="0" applyFont="1" applyBorder="1" applyAlignment="1">
      <alignment horizontal="center" vertical="center" wrapText="1"/>
    </xf>
    <xf numFmtId="0" fontId="16" fillId="0" borderId="29" xfId="0" applyFont="1" applyBorder="1" applyAlignment="1">
      <alignment horizontal="center" vertical="center" wrapText="1"/>
    </xf>
    <xf numFmtId="0" fontId="10" fillId="0" borderId="0" xfId="0" applyFont="1" applyAlignment="1">
      <alignment horizontal="center"/>
    </xf>
    <xf numFmtId="0" fontId="16" fillId="9" borderId="1" xfId="0" applyFont="1" applyFill="1" applyBorder="1" applyAlignment="1">
      <alignment horizontal="left"/>
    </xf>
    <xf numFmtId="0" fontId="18" fillId="0" borderId="5" xfId="0" applyFont="1" applyBorder="1" applyAlignment="1">
      <alignment horizontal="left"/>
    </xf>
    <xf numFmtId="0" fontId="18" fillId="0" borderId="1" xfId="0" applyFont="1" applyBorder="1" applyAlignment="1">
      <alignment horizontal="left"/>
    </xf>
    <xf numFmtId="0" fontId="17" fillId="0" borderId="2" xfId="0" applyFont="1" applyBorder="1" applyAlignment="1">
      <alignment horizontal="center" vertical="center"/>
    </xf>
    <xf numFmtId="0" fontId="17" fillId="0" borderId="3" xfId="0" applyFont="1" applyBorder="1" applyAlignment="1">
      <alignment horizontal="center" vertical="center"/>
    </xf>
    <xf numFmtId="0" fontId="17" fillId="0" borderId="5" xfId="0" applyFont="1" applyBorder="1" applyAlignment="1">
      <alignment horizontal="center" vertical="center"/>
    </xf>
    <xf numFmtId="0" fontId="17" fillId="0" borderId="1" xfId="0" applyFont="1" applyBorder="1" applyAlignment="1">
      <alignment horizontal="center" vertical="center"/>
    </xf>
    <xf numFmtId="44" fontId="18" fillId="0" borderId="3" xfId="0" applyNumberFormat="1" applyFont="1" applyBorder="1" applyAlignment="1">
      <alignment horizontal="left" wrapText="1"/>
    </xf>
    <xf numFmtId="44" fontId="18" fillId="0" borderId="4" xfId="0" applyNumberFormat="1" applyFont="1" applyBorder="1" applyAlignment="1">
      <alignment horizontal="left" wrapText="1"/>
    </xf>
    <xf numFmtId="44" fontId="18" fillId="0" borderId="1" xfId="0" applyNumberFormat="1" applyFont="1" applyBorder="1" applyAlignment="1">
      <alignment horizontal="left" wrapText="1"/>
    </xf>
    <xf numFmtId="44" fontId="18" fillId="0" borderId="6" xfId="0" applyNumberFormat="1" applyFont="1" applyBorder="1" applyAlignment="1">
      <alignment horizontal="left" wrapText="1"/>
    </xf>
    <xf numFmtId="164" fontId="18" fillId="10" borderId="1" xfId="0" applyNumberFormat="1" applyFont="1" applyFill="1" applyBorder="1" applyAlignment="1">
      <alignment horizontal="center"/>
    </xf>
    <xf numFmtId="164" fontId="18" fillId="10" borderId="6" xfId="0" applyNumberFormat="1" applyFont="1" applyFill="1" applyBorder="1" applyAlignment="1">
      <alignment horizontal="center"/>
    </xf>
    <xf numFmtId="44" fontId="18" fillId="0" borderId="1" xfId="0" applyNumberFormat="1" applyFont="1" applyBorder="1" applyAlignment="1">
      <alignment horizontal="left"/>
    </xf>
    <xf numFmtId="44" fontId="18" fillId="0" borderId="6" xfId="0" applyNumberFormat="1" applyFont="1" applyBorder="1" applyAlignment="1">
      <alignment horizontal="left"/>
    </xf>
    <xf numFmtId="0" fontId="17" fillId="0" borderId="5" xfId="0" applyFont="1" applyBorder="1" applyAlignment="1">
      <alignment horizontal="left"/>
    </xf>
    <xf numFmtId="0" fontId="17" fillId="0" borderId="1" xfId="0" applyFont="1" applyBorder="1" applyAlignment="1">
      <alignment horizontal="left"/>
    </xf>
    <xf numFmtId="44" fontId="17" fillId="0" borderId="1" xfId="0" applyNumberFormat="1" applyFont="1" applyBorder="1" applyAlignment="1">
      <alignment horizontal="left"/>
    </xf>
    <xf numFmtId="44" fontId="18" fillId="0" borderId="1" xfId="0" applyNumberFormat="1" applyFont="1" applyBorder="1" applyAlignment="1">
      <alignment horizontal="center"/>
    </xf>
    <xf numFmtId="44" fontId="18" fillId="0" borderId="6" xfId="0" applyNumberFormat="1" applyFont="1" applyBorder="1" applyAlignment="1">
      <alignment horizontal="center"/>
    </xf>
    <xf numFmtId="0" fontId="17" fillId="0" borderId="5" xfId="0" applyFont="1" applyBorder="1" applyAlignment="1">
      <alignment horizontal="right"/>
    </xf>
    <xf numFmtId="0" fontId="17" fillId="0" borderId="1" xfId="0" applyFont="1" applyBorder="1" applyAlignment="1">
      <alignment horizontal="right"/>
    </xf>
    <xf numFmtId="0" fontId="18" fillId="0" borderId="1" xfId="0" applyFont="1" applyBorder="1" applyAlignment="1">
      <alignment horizontal="center"/>
    </xf>
    <xf numFmtId="44" fontId="18" fillId="0" borderId="1" xfId="0" applyNumberFormat="1" applyFont="1" applyBorder="1" applyAlignment="1">
      <alignment horizontal="left" vertical="top" wrapText="1"/>
    </xf>
    <xf numFmtId="44" fontId="18" fillId="0" borderId="6" xfId="0" applyNumberFormat="1" applyFont="1" applyBorder="1" applyAlignment="1">
      <alignment horizontal="left" vertical="top" wrapText="1"/>
    </xf>
    <xf numFmtId="0" fontId="18" fillId="0" borderId="5" xfId="0" applyFont="1" applyBorder="1" applyAlignment="1">
      <alignment horizontal="center"/>
    </xf>
    <xf numFmtId="0" fontId="18" fillId="0" borderId="8" xfId="0" applyFont="1" applyBorder="1" applyAlignment="1">
      <alignment horizontal="center"/>
    </xf>
    <xf numFmtId="44" fontId="18" fillId="0" borderId="8" xfId="0" applyNumberFormat="1" applyFont="1" applyBorder="1" applyAlignment="1">
      <alignment horizontal="center"/>
    </xf>
    <xf numFmtId="44" fontId="18" fillId="0" borderId="9" xfId="0" applyNumberFormat="1" applyFont="1" applyBorder="1" applyAlignment="1">
      <alignment horizontal="center"/>
    </xf>
    <xf numFmtId="0" fontId="17" fillId="0" borderId="5" xfId="0" applyFont="1" applyBorder="1" applyAlignment="1">
      <alignment horizontal="center"/>
    </xf>
    <xf numFmtId="0" fontId="17" fillId="0" borderId="1" xfId="0" applyFont="1" applyBorder="1" applyAlignment="1">
      <alignment horizontal="center"/>
    </xf>
    <xf numFmtId="0" fontId="17" fillId="0" borderId="6" xfId="0" applyFont="1" applyBorder="1" applyAlignment="1">
      <alignment horizontal="center"/>
    </xf>
    <xf numFmtId="0" fontId="22" fillId="0" borderId="5" xfId="0" applyFont="1" applyBorder="1" applyAlignment="1">
      <alignment horizontal="left" vertical="center"/>
    </xf>
    <xf numFmtId="0" fontId="18" fillId="0" borderId="1" xfId="0" applyFont="1" applyBorder="1" applyAlignment="1">
      <alignment horizontal="center" vertical="top"/>
    </xf>
    <xf numFmtId="44" fontId="18" fillId="0" borderId="1" xfId="0" applyNumberFormat="1" applyFont="1" applyBorder="1" applyAlignment="1">
      <alignment horizontal="left" vertical="top"/>
    </xf>
    <xf numFmtId="44" fontId="18" fillId="0" borderId="6" xfId="0" applyNumberFormat="1" applyFont="1" applyBorder="1" applyAlignment="1">
      <alignment horizontal="left" vertical="top"/>
    </xf>
    <xf numFmtId="166" fontId="16" fillId="0" borderId="19" xfId="0" applyNumberFormat="1" applyFont="1" applyBorder="1" applyAlignment="1">
      <alignment horizontal="right"/>
    </xf>
    <xf numFmtId="166" fontId="16" fillId="0" borderId="20" xfId="0" applyNumberFormat="1" applyFont="1" applyBorder="1" applyAlignment="1">
      <alignment horizontal="right"/>
    </xf>
    <xf numFmtId="0" fontId="15" fillId="0" borderId="10" xfId="0" applyFont="1" applyBorder="1" applyAlignment="1">
      <alignment horizontal="center"/>
    </xf>
    <xf numFmtId="0" fontId="15" fillId="0" borderId="11" xfId="0" applyFont="1" applyBorder="1" applyAlignment="1">
      <alignment horizontal="center"/>
    </xf>
    <xf numFmtId="0" fontId="15" fillId="0" borderId="12" xfId="0" applyFont="1" applyBorder="1" applyAlignment="1">
      <alignment horizontal="center"/>
    </xf>
    <xf numFmtId="0" fontId="23" fillId="0" borderId="14" xfId="0" applyFont="1" applyBorder="1" applyAlignment="1">
      <alignment horizontal="left" wrapText="1"/>
    </xf>
    <xf numFmtId="0" fontId="23" fillId="0" borderId="15" xfId="0" applyFont="1" applyBorder="1" applyAlignment="1">
      <alignment horizontal="left" wrapText="1"/>
    </xf>
    <xf numFmtId="0" fontId="16" fillId="0" borderId="17" xfId="0" applyFont="1" applyBorder="1" applyAlignment="1">
      <alignment horizontal="center"/>
    </xf>
    <xf numFmtId="0" fontId="16" fillId="0" borderId="18" xfId="0" applyFont="1" applyBorder="1" applyAlignment="1">
      <alignment horizontal="center"/>
    </xf>
    <xf numFmtId="166" fontId="16" fillId="0" borderId="22" xfId="0" applyNumberFormat="1" applyFont="1" applyBorder="1" applyAlignment="1">
      <alignment horizontal="center"/>
    </xf>
    <xf numFmtId="166" fontId="16" fillId="0" borderId="15" xfId="0" applyNumberFormat="1" applyFont="1" applyBorder="1" applyAlignment="1">
      <alignment horizontal="center"/>
    </xf>
    <xf numFmtId="166" fontId="16" fillId="0" borderId="5" xfId="0" applyNumberFormat="1" applyFont="1" applyBorder="1" applyAlignment="1">
      <alignment horizontal="left"/>
    </xf>
    <xf numFmtId="166" fontId="16" fillId="0" borderId="1" xfId="0" applyNumberFormat="1" applyFont="1" applyBorder="1" applyAlignment="1">
      <alignment horizontal="left"/>
    </xf>
    <xf numFmtId="0" fontId="18" fillId="0" borderId="5" xfId="0" applyFont="1" applyBorder="1" applyAlignment="1">
      <alignment horizontal="left" vertical="center" wrapText="1"/>
    </xf>
    <xf numFmtId="0" fontId="18" fillId="0" borderId="1" xfId="0" applyFont="1" applyBorder="1" applyAlignment="1">
      <alignment horizontal="left" vertical="center" wrapText="1"/>
    </xf>
    <xf numFmtId="0" fontId="18" fillId="0" borderId="6" xfId="0" applyFont="1" applyBorder="1" applyAlignment="1">
      <alignment horizontal="left" vertical="center" wrapText="1"/>
    </xf>
    <xf numFmtId="0" fontId="23" fillId="10" borderId="19" xfId="0" applyFont="1" applyFill="1" applyBorder="1" applyAlignment="1">
      <alignment horizontal="center" vertical="top" wrapText="1"/>
    </xf>
    <xf numFmtId="0" fontId="23" fillId="10" borderId="13" xfId="0" applyFont="1" applyFill="1" applyBorder="1" applyAlignment="1">
      <alignment horizontal="center" vertical="top" wrapText="1"/>
    </xf>
    <xf numFmtId="0" fontId="23" fillId="0" borderId="24" xfId="0" applyFont="1" applyBorder="1" applyAlignment="1">
      <alignment horizontal="center" vertical="top"/>
    </xf>
    <xf numFmtId="0" fontId="16" fillId="0" borderId="25" xfId="0" applyFont="1" applyBorder="1" applyAlignment="1">
      <alignment horizontal="center" vertical="top"/>
    </xf>
    <xf numFmtId="0" fontId="16" fillId="0" borderId="26" xfId="0" applyFont="1" applyBorder="1" applyAlignment="1">
      <alignment horizontal="center" vertical="top"/>
    </xf>
    <xf numFmtId="0" fontId="16" fillId="0" borderId="27" xfId="0" applyFont="1" applyBorder="1" applyAlignment="1">
      <alignment horizontal="center" vertical="top"/>
    </xf>
    <xf numFmtId="0" fontId="23" fillId="0" borderId="21" xfId="0" applyFont="1" applyBorder="1" applyAlignment="1">
      <alignment horizontal="right" vertical="top"/>
    </xf>
    <xf numFmtId="0" fontId="23" fillId="0" borderId="23" xfId="0" applyFont="1" applyBorder="1" applyAlignment="1">
      <alignment horizontal="right" vertical="top"/>
    </xf>
    <xf numFmtId="0" fontId="0" fillId="0" borderId="5" xfId="0" applyBorder="1" applyAlignment="1">
      <alignment horizontal="left" vertical="top" wrapText="1"/>
    </xf>
    <xf numFmtId="0" fontId="0" fillId="0" borderId="1" xfId="0" applyBorder="1" applyAlignment="1">
      <alignment horizontal="left" vertical="top" wrapText="1"/>
    </xf>
    <xf numFmtId="0" fontId="0" fillId="0" borderId="6" xfId="0" applyBorder="1" applyAlignment="1">
      <alignment horizontal="left" vertical="top" wrapText="1"/>
    </xf>
    <xf numFmtId="0" fontId="0" fillId="0" borderId="7" xfId="0" applyBorder="1" applyAlignment="1">
      <alignment horizontal="left" vertical="top" wrapText="1"/>
    </xf>
    <xf numFmtId="0" fontId="0" fillId="0" borderId="8" xfId="0" applyBorder="1" applyAlignment="1">
      <alignment horizontal="left" vertical="top" wrapText="1"/>
    </xf>
    <xf numFmtId="0" fontId="0" fillId="0" borderId="9" xfId="0" applyBorder="1" applyAlignment="1">
      <alignment horizontal="left" vertical="top" wrapText="1"/>
    </xf>
    <xf numFmtId="0" fontId="17" fillId="4" borderId="1" xfId="0" applyFont="1" applyFill="1" applyBorder="1" applyAlignment="1">
      <alignment horizontal="center" vertical="center"/>
    </xf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colors>
    <mruColors>
      <color rgb="FFB6C8E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4BF280-66A7-4F4B-A019-4756EB2C73CF}">
  <sheetPr>
    <pageSetUpPr fitToPage="1"/>
  </sheetPr>
  <dimension ref="A1:L45"/>
  <sheetViews>
    <sheetView tabSelected="1" workbookViewId="0">
      <selection activeCell="L5" sqref="L5"/>
    </sheetView>
  </sheetViews>
  <sheetFormatPr baseColWidth="10" defaultColWidth="11.5" defaultRowHeight="15" x14ac:dyDescent="0.2"/>
  <cols>
    <col min="2" max="2" width="12.5" customWidth="1"/>
    <col min="3" max="3" width="16.1640625" customWidth="1"/>
    <col min="4" max="4" width="10.83203125" style="2"/>
    <col min="5" max="5" width="12.1640625" customWidth="1"/>
    <col min="6" max="7" width="10.83203125" style="2"/>
    <col min="9" max="9" width="10.83203125" style="2"/>
    <col min="12" max="12" width="12" customWidth="1"/>
  </cols>
  <sheetData>
    <row r="1" spans="1:12" ht="26" x14ac:dyDescent="0.3">
      <c r="A1" s="1" t="s">
        <v>120</v>
      </c>
      <c r="K1" s="130" t="s">
        <v>117</v>
      </c>
      <c r="L1" s="130"/>
    </row>
    <row r="2" spans="1:12" ht="14" customHeight="1" x14ac:dyDescent="0.2"/>
    <row r="3" spans="1:12" ht="21" x14ac:dyDescent="0.25">
      <c r="A3" s="113" t="s">
        <v>0</v>
      </c>
      <c r="B3" s="113"/>
      <c r="C3" s="113"/>
      <c r="D3" s="113"/>
      <c r="E3" s="113"/>
      <c r="F3" s="113"/>
      <c r="G3" s="113"/>
      <c r="H3" s="113"/>
      <c r="I3" s="113"/>
      <c r="J3" s="113"/>
      <c r="K3" s="113"/>
      <c r="L3" s="113"/>
    </row>
    <row r="4" spans="1:12" ht="16" x14ac:dyDescent="0.2">
      <c r="A4" s="114" t="s">
        <v>1</v>
      </c>
      <c r="B4" s="114"/>
      <c r="C4" s="114"/>
      <c r="D4" s="114"/>
      <c r="E4" s="114"/>
      <c r="F4" s="114"/>
      <c r="G4" s="114" t="s">
        <v>2</v>
      </c>
      <c r="H4" s="114"/>
      <c r="I4" s="114"/>
      <c r="J4" s="121" t="s">
        <v>3</v>
      </c>
      <c r="K4" s="122"/>
      <c r="L4" s="89"/>
    </row>
    <row r="5" spans="1:12" ht="16" x14ac:dyDescent="0.2">
      <c r="A5" s="64" t="s">
        <v>4</v>
      </c>
      <c r="B5" s="65" t="s">
        <v>123</v>
      </c>
      <c r="C5" s="197" t="s">
        <v>124</v>
      </c>
      <c r="D5" s="66" t="s">
        <v>125</v>
      </c>
      <c r="E5" s="67" t="s">
        <v>126</v>
      </c>
      <c r="F5" s="68" t="s">
        <v>127</v>
      </c>
      <c r="G5" s="66" t="s">
        <v>125</v>
      </c>
      <c r="H5" s="67" t="s">
        <v>126</v>
      </c>
      <c r="I5" s="68" t="s">
        <v>127</v>
      </c>
      <c r="J5" s="68" t="s">
        <v>127</v>
      </c>
      <c r="K5" s="67" t="s">
        <v>126</v>
      </c>
      <c r="L5" s="67" t="s">
        <v>7</v>
      </c>
    </row>
    <row r="6" spans="1:12" ht="16" x14ac:dyDescent="0.2">
      <c r="A6" s="3">
        <v>1</v>
      </c>
      <c r="B6" s="69"/>
      <c r="C6" s="93"/>
      <c r="D6" s="94"/>
      <c r="E6" s="90"/>
      <c r="F6" s="95"/>
      <c r="G6" s="94"/>
      <c r="H6" s="70"/>
      <c r="I6" s="95"/>
      <c r="J6" s="95"/>
      <c r="K6" s="70"/>
      <c r="L6" s="72">
        <f>SUM(E6+H6+K6)</f>
        <v>0</v>
      </c>
    </row>
    <row r="7" spans="1:12" ht="16" x14ac:dyDescent="0.2">
      <c r="A7" s="3">
        <f>SUM(A6+1)</f>
        <v>2</v>
      </c>
      <c r="B7" s="69"/>
      <c r="C7" s="93"/>
      <c r="D7" s="94"/>
      <c r="E7" s="70"/>
      <c r="F7" s="95"/>
      <c r="G7" s="94"/>
      <c r="H7" s="70"/>
      <c r="I7" s="95"/>
      <c r="J7" s="95"/>
      <c r="K7" s="70"/>
      <c r="L7" s="72">
        <f t="shared" ref="L7:L14" si="0">SUM(E7+H7+K7)</f>
        <v>0</v>
      </c>
    </row>
    <row r="8" spans="1:12" ht="16" x14ac:dyDescent="0.2">
      <c r="A8" s="3">
        <f t="shared" ref="A8:A14" si="1">SUM(A7+1)</f>
        <v>3</v>
      </c>
      <c r="B8" s="69"/>
      <c r="C8" s="93"/>
      <c r="D8" s="94"/>
      <c r="E8" s="70"/>
      <c r="F8" s="95"/>
      <c r="G8" s="94"/>
      <c r="H8" s="70"/>
      <c r="I8" s="95"/>
      <c r="J8" s="95"/>
      <c r="K8" s="70"/>
      <c r="L8" s="72">
        <f t="shared" si="0"/>
        <v>0</v>
      </c>
    </row>
    <row r="9" spans="1:12" ht="16" x14ac:dyDescent="0.2">
      <c r="A9" s="3">
        <f t="shared" si="1"/>
        <v>4</v>
      </c>
      <c r="B9" s="69"/>
      <c r="C9" s="78"/>
      <c r="D9" s="79"/>
      <c r="E9" s="70"/>
      <c r="F9" s="80"/>
      <c r="G9" s="79"/>
      <c r="H9" s="70"/>
      <c r="I9" s="80"/>
      <c r="J9" s="71"/>
      <c r="K9" s="70"/>
      <c r="L9" s="72">
        <f t="shared" si="0"/>
        <v>0</v>
      </c>
    </row>
    <row r="10" spans="1:12" ht="16" x14ac:dyDescent="0.2">
      <c r="A10" s="3">
        <f t="shared" si="1"/>
        <v>5</v>
      </c>
      <c r="B10" s="69"/>
      <c r="C10" s="78"/>
      <c r="D10" s="79"/>
      <c r="E10" s="70"/>
      <c r="F10" s="80"/>
      <c r="G10" s="79"/>
      <c r="H10" s="70"/>
      <c r="I10" s="80"/>
      <c r="J10" s="71"/>
      <c r="K10" s="70"/>
      <c r="L10" s="72">
        <f t="shared" si="0"/>
        <v>0</v>
      </c>
    </row>
    <row r="11" spans="1:12" ht="16" x14ac:dyDescent="0.2">
      <c r="A11" s="3">
        <f t="shared" si="1"/>
        <v>6</v>
      </c>
      <c r="B11" s="69"/>
      <c r="C11" s="81"/>
      <c r="D11" s="82"/>
      <c r="E11" s="70"/>
      <c r="F11" s="83"/>
      <c r="G11" s="82"/>
      <c r="H11" s="70"/>
      <c r="I11" s="83"/>
      <c r="J11" s="71"/>
      <c r="K11" s="70"/>
      <c r="L11" s="72">
        <f t="shared" si="0"/>
        <v>0</v>
      </c>
    </row>
    <row r="12" spans="1:12" ht="16" x14ac:dyDescent="0.2">
      <c r="A12" s="3">
        <f t="shared" si="1"/>
        <v>7</v>
      </c>
      <c r="B12" s="69"/>
      <c r="C12" s="81"/>
      <c r="D12" s="82"/>
      <c r="E12" s="70"/>
      <c r="F12" s="83"/>
      <c r="G12" s="82"/>
      <c r="H12" s="70"/>
      <c r="I12" s="83"/>
      <c r="J12" s="71"/>
      <c r="K12" s="70"/>
      <c r="L12" s="72">
        <f t="shared" si="0"/>
        <v>0</v>
      </c>
    </row>
    <row r="13" spans="1:12" ht="16" x14ac:dyDescent="0.2">
      <c r="A13" s="3">
        <f t="shared" si="1"/>
        <v>8</v>
      </c>
      <c r="B13" s="69"/>
      <c r="C13" s="81"/>
      <c r="D13" s="82"/>
      <c r="E13" s="70"/>
      <c r="F13" s="83"/>
      <c r="G13" s="82"/>
      <c r="H13" s="70"/>
      <c r="I13" s="83"/>
      <c r="J13" s="71"/>
      <c r="K13" s="70"/>
      <c r="L13" s="72">
        <f t="shared" si="0"/>
        <v>0</v>
      </c>
    </row>
    <row r="14" spans="1:12" ht="16" x14ac:dyDescent="0.2">
      <c r="A14" s="3">
        <f t="shared" si="1"/>
        <v>9</v>
      </c>
      <c r="B14" s="69"/>
      <c r="C14" s="78"/>
      <c r="D14" s="79"/>
      <c r="E14" s="70"/>
      <c r="F14" s="80"/>
      <c r="G14" s="79"/>
      <c r="H14" s="70"/>
      <c r="I14" s="80"/>
      <c r="J14" s="71"/>
      <c r="K14" s="70"/>
      <c r="L14" s="72">
        <f t="shared" si="0"/>
        <v>0</v>
      </c>
    </row>
    <row r="15" spans="1:12" x14ac:dyDescent="0.2">
      <c r="A15" s="3"/>
      <c r="B15" s="73"/>
      <c r="C15" s="74"/>
      <c r="D15" s="3"/>
      <c r="E15" s="4"/>
      <c r="F15" s="3"/>
      <c r="G15" s="3"/>
      <c r="H15" s="4"/>
      <c r="I15" s="3"/>
      <c r="J15" s="74"/>
      <c r="K15" s="4"/>
      <c r="L15" s="4"/>
    </row>
    <row r="16" spans="1:12" ht="15" customHeight="1" x14ac:dyDescent="0.2">
      <c r="A16" s="115"/>
      <c r="B16" s="116"/>
      <c r="C16" s="117"/>
      <c r="D16" s="118" t="s">
        <v>8</v>
      </c>
      <c r="E16" s="119">
        <f>SUM(E6:E15)</f>
        <v>0</v>
      </c>
      <c r="F16" s="117"/>
      <c r="G16" s="120"/>
      <c r="H16" s="119">
        <f>SUM(H6:H15)</f>
        <v>0</v>
      </c>
      <c r="I16" s="117"/>
      <c r="J16" s="118" t="s">
        <v>9</v>
      </c>
      <c r="K16" s="119">
        <f>SUM(K6:K15)</f>
        <v>0</v>
      </c>
      <c r="L16" s="119">
        <f>SUM(L6:L15)</f>
        <v>0</v>
      </c>
    </row>
    <row r="17" spans="1:12" ht="15" customHeight="1" x14ac:dyDescent="0.2">
      <c r="A17" s="115"/>
      <c r="B17" s="116"/>
      <c r="C17" s="117"/>
      <c r="D17" s="118"/>
      <c r="E17" s="119"/>
      <c r="F17" s="117"/>
      <c r="G17" s="120"/>
      <c r="H17" s="119"/>
      <c r="I17" s="117"/>
      <c r="J17" s="118"/>
      <c r="K17" s="119"/>
      <c r="L17" s="119"/>
    </row>
    <row r="18" spans="1:12" ht="21" x14ac:dyDescent="0.25">
      <c r="A18" s="5"/>
      <c r="B18" s="6"/>
      <c r="C18" s="7"/>
      <c r="D18" s="8"/>
      <c r="E18" s="9"/>
      <c r="F18" s="8"/>
      <c r="G18" s="8"/>
      <c r="H18" s="9"/>
      <c r="I18" s="8"/>
      <c r="J18" s="10"/>
      <c r="K18" s="9"/>
      <c r="L18" s="75">
        <f>SUM(E16,H16,K16)</f>
        <v>0</v>
      </c>
    </row>
    <row r="19" spans="1:12" x14ac:dyDescent="0.2">
      <c r="A19" s="2"/>
      <c r="B19" s="2"/>
      <c r="E19" s="11"/>
      <c r="H19" s="11"/>
      <c r="L19" s="11"/>
    </row>
    <row r="20" spans="1:12" ht="19" x14ac:dyDescent="0.25">
      <c r="A20" s="124" t="s">
        <v>10</v>
      </c>
      <c r="B20" s="124"/>
      <c r="C20" s="124"/>
      <c r="D20" s="124"/>
      <c r="E20" s="11"/>
      <c r="F20" s="124" t="s">
        <v>67</v>
      </c>
      <c r="G20" s="124"/>
      <c r="H20" s="124"/>
      <c r="I20" s="124"/>
      <c r="L20" s="11"/>
    </row>
    <row r="21" spans="1:12" x14ac:dyDescent="0.2">
      <c r="A21" s="12"/>
      <c r="B21" s="13" t="s">
        <v>11</v>
      </c>
      <c r="C21" s="13" t="s">
        <v>5</v>
      </c>
      <c r="D21" s="13" t="s">
        <v>6</v>
      </c>
      <c r="E21" s="11"/>
      <c r="F21" s="12"/>
      <c r="G21" s="13" t="s">
        <v>11</v>
      </c>
      <c r="H21" s="13" t="s">
        <v>5</v>
      </c>
      <c r="I21" s="13" t="s">
        <v>6</v>
      </c>
      <c r="L21" s="11"/>
    </row>
    <row r="22" spans="1:12" x14ac:dyDescent="0.2">
      <c r="A22" s="127" t="s">
        <v>99</v>
      </c>
      <c r="B22" s="14"/>
      <c r="C22" s="4"/>
      <c r="D22" s="3"/>
      <c r="F22" s="127" t="s">
        <v>101</v>
      </c>
      <c r="G22" s="14"/>
      <c r="H22" s="4"/>
      <c r="I22" s="3"/>
    </row>
    <row r="23" spans="1:12" x14ac:dyDescent="0.2">
      <c r="A23" s="128"/>
      <c r="B23" s="14"/>
      <c r="C23" s="4"/>
      <c r="D23" s="3"/>
      <c r="F23" s="128"/>
      <c r="G23" s="14"/>
      <c r="H23" s="4"/>
      <c r="I23" s="3"/>
    </row>
    <row r="24" spans="1:12" x14ac:dyDescent="0.2">
      <c r="A24" s="129"/>
      <c r="B24" s="14"/>
      <c r="C24" s="4"/>
      <c r="D24" s="3"/>
      <c r="F24" s="129"/>
      <c r="G24" s="14"/>
      <c r="H24" s="4"/>
      <c r="I24" s="3"/>
    </row>
    <row r="25" spans="1:12" x14ac:dyDescent="0.2">
      <c r="A25" s="15"/>
      <c r="B25" s="125" t="s">
        <v>114</v>
      </c>
      <c r="C25" s="126">
        <f>SUM(C22:C24)</f>
        <v>0</v>
      </c>
      <c r="F25" s="15"/>
      <c r="G25" s="125" t="s">
        <v>113</v>
      </c>
      <c r="H25" s="126">
        <f>SUM(H22:H24)</f>
        <v>0</v>
      </c>
    </row>
    <row r="26" spans="1:12" x14ac:dyDescent="0.2">
      <c r="B26" s="125"/>
      <c r="C26" s="126"/>
      <c r="F26"/>
      <c r="G26" s="125"/>
      <c r="H26" s="126"/>
    </row>
    <row r="27" spans="1:12" x14ac:dyDescent="0.2">
      <c r="B27" s="16"/>
    </row>
    <row r="28" spans="1:12" ht="19" x14ac:dyDescent="0.25">
      <c r="A28" s="124" t="s">
        <v>12</v>
      </c>
      <c r="B28" s="124"/>
      <c r="C28" s="124"/>
      <c r="D28" s="124"/>
      <c r="F28" s="124" t="s">
        <v>111</v>
      </c>
      <c r="G28" s="124"/>
      <c r="H28" s="124"/>
      <c r="I28" s="124"/>
      <c r="J28" s="124"/>
      <c r="K28" s="124"/>
      <c r="L28" s="124"/>
    </row>
    <row r="29" spans="1:12" x14ac:dyDescent="0.2">
      <c r="A29" s="12"/>
      <c r="B29" s="13" t="s">
        <v>11</v>
      </c>
      <c r="C29" s="13" t="s">
        <v>5</v>
      </c>
      <c r="D29" s="13" t="s">
        <v>6</v>
      </c>
      <c r="F29" s="52"/>
      <c r="G29" s="53" t="s">
        <v>11</v>
      </c>
      <c r="H29" s="53" t="s">
        <v>5</v>
      </c>
      <c r="I29" s="53" t="s">
        <v>6</v>
      </c>
      <c r="J29" s="131" t="s">
        <v>103</v>
      </c>
      <c r="K29" s="131"/>
      <c r="L29" s="131"/>
    </row>
    <row r="30" spans="1:12" ht="15" customHeight="1" x14ac:dyDescent="0.2">
      <c r="A30" s="127" t="s">
        <v>100</v>
      </c>
      <c r="B30" s="14"/>
      <c r="C30" s="4"/>
      <c r="D30" s="3"/>
      <c r="F30" s="127" t="s">
        <v>102</v>
      </c>
      <c r="G30" s="14"/>
      <c r="H30" s="4"/>
      <c r="I30" s="3"/>
      <c r="J30" s="123"/>
      <c r="K30" s="123"/>
      <c r="L30" s="123"/>
    </row>
    <row r="31" spans="1:12" x14ac:dyDescent="0.2">
      <c r="A31" s="128"/>
      <c r="B31" s="14"/>
      <c r="C31" s="4"/>
      <c r="D31" s="3"/>
      <c r="F31" s="128"/>
      <c r="G31" s="14"/>
      <c r="H31" s="4"/>
      <c r="I31" s="3"/>
      <c r="J31" s="123"/>
      <c r="K31" s="123"/>
      <c r="L31" s="123"/>
    </row>
    <row r="32" spans="1:12" x14ac:dyDescent="0.2">
      <c r="A32" s="129"/>
      <c r="B32" s="14"/>
      <c r="C32" s="4"/>
      <c r="D32" s="3"/>
      <c r="F32" s="128"/>
      <c r="G32" s="14"/>
      <c r="H32" s="4"/>
      <c r="I32" s="3"/>
      <c r="J32" s="123"/>
      <c r="K32" s="123"/>
      <c r="L32" s="123"/>
    </row>
    <row r="33" spans="1:12" x14ac:dyDescent="0.2">
      <c r="A33" s="15"/>
      <c r="B33" s="125" t="s">
        <v>113</v>
      </c>
      <c r="C33" s="126">
        <f>SUM(C30:C32)</f>
        <v>0</v>
      </c>
      <c r="F33" s="128"/>
      <c r="G33" s="14"/>
      <c r="H33" s="4"/>
      <c r="I33" s="3"/>
      <c r="J33" s="123"/>
      <c r="K33" s="123"/>
      <c r="L33" s="123"/>
    </row>
    <row r="34" spans="1:12" ht="16" customHeight="1" x14ac:dyDescent="0.2">
      <c r="B34" s="125"/>
      <c r="C34" s="126"/>
      <c r="F34" s="128"/>
      <c r="G34" s="14"/>
      <c r="H34" s="4"/>
      <c r="I34" s="3"/>
      <c r="J34" s="123"/>
      <c r="K34" s="123"/>
      <c r="L34" s="123"/>
    </row>
    <row r="35" spans="1:12" ht="16" customHeight="1" x14ac:dyDescent="0.2">
      <c r="B35" s="76"/>
      <c r="C35" s="77"/>
      <c r="F35" s="128"/>
      <c r="G35" s="14"/>
      <c r="H35" s="4"/>
      <c r="I35" s="3"/>
      <c r="J35" s="123"/>
      <c r="K35" s="123"/>
      <c r="L35" s="123"/>
    </row>
    <row r="36" spans="1:12" ht="16" customHeight="1" x14ac:dyDescent="0.2">
      <c r="F36" s="128"/>
      <c r="G36" s="14"/>
      <c r="H36" s="4"/>
      <c r="I36" s="3"/>
      <c r="J36" s="123"/>
      <c r="K36" s="123"/>
      <c r="L36" s="123"/>
    </row>
    <row r="37" spans="1:12" ht="16" customHeight="1" x14ac:dyDescent="0.25">
      <c r="A37" s="124" t="s">
        <v>118</v>
      </c>
      <c r="B37" s="124"/>
      <c r="C37" s="124"/>
      <c r="D37" s="124"/>
      <c r="F37" s="128"/>
      <c r="G37" s="14"/>
      <c r="H37" s="4"/>
      <c r="I37" s="3"/>
      <c r="J37" s="123"/>
      <c r="K37" s="123"/>
      <c r="L37" s="123"/>
    </row>
    <row r="38" spans="1:12" ht="16" customHeight="1" x14ac:dyDescent="0.2">
      <c r="A38" s="103"/>
      <c r="B38" s="104"/>
      <c r="C38" s="105" t="s">
        <v>119</v>
      </c>
      <c r="D38" s="106"/>
      <c r="F38" s="128"/>
      <c r="G38" s="14"/>
      <c r="H38" s="4"/>
      <c r="I38" s="3"/>
      <c r="J38" s="123"/>
      <c r="K38" s="123"/>
      <c r="L38" s="123"/>
    </row>
    <row r="39" spans="1:12" ht="16" customHeight="1" x14ac:dyDescent="0.2">
      <c r="A39" s="109" t="s">
        <v>104</v>
      </c>
      <c r="B39" s="110"/>
      <c r="C39" s="99">
        <f>E16</f>
        <v>0</v>
      </c>
      <c r="D39" s="100"/>
      <c r="E39" s="11"/>
      <c r="F39" s="128"/>
      <c r="G39" s="14"/>
      <c r="H39" s="4"/>
      <c r="I39" s="3"/>
      <c r="J39" s="123"/>
      <c r="K39" s="123"/>
      <c r="L39" s="123"/>
    </row>
    <row r="40" spans="1:12" x14ac:dyDescent="0.2">
      <c r="A40" s="107" t="s">
        <v>105</v>
      </c>
      <c r="B40" s="108"/>
      <c r="C40" s="99">
        <f>C33</f>
        <v>0</v>
      </c>
      <c r="D40" s="100"/>
      <c r="E40" s="11"/>
      <c r="F40" s="129"/>
      <c r="G40" s="14"/>
      <c r="H40" s="4"/>
      <c r="I40" s="3"/>
      <c r="J40" s="123"/>
      <c r="K40" s="123"/>
      <c r="L40" s="123"/>
    </row>
    <row r="41" spans="1:12" x14ac:dyDescent="0.2">
      <c r="A41" s="107" t="s">
        <v>106</v>
      </c>
      <c r="B41" s="108"/>
      <c r="C41" s="99">
        <f>H25</f>
        <v>0</v>
      </c>
      <c r="D41" s="100"/>
      <c r="E41" s="11"/>
      <c r="G41" s="125" t="s">
        <v>115</v>
      </c>
      <c r="H41" s="126">
        <f>SUM(H30:H40)</f>
        <v>0</v>
      </c>
    </row>
    <row r="42" spans="1:12" x14ac:dyDescent="0.2">
      <c r="A42" s="109" t="s">
        <v>107</v>
      </c>
      <c r="B42" s="110"/>
      <c r="C42" s="99">
        <f>H41</f>
        <v>0</v>
      </c>
      <c r="D42" s="100"/>
      <c r="E42" s="11"/>
      <c r="G42" s="125"/>
      <c r="H42" s="126"/>
    </row>
    <row r="43" spans="1:12" x14ac:dyDescent="0.2">
      <c r="A43" s="109" t="s">
        <v>108</v>
      </c>
      <c r="B43" s="110"/>
      <c r="C43" s="99">
        <f>C25</f>
        <v>0</v>
      </c>
      <c r="D43" s="100"/>
      <c r="E43" s="11"/>
    </row>
    <row r="44" spans="1:12" x14ac:dyDescent="0.2">
      <c r="A44" s="109" t="s">
        <v>109</v>
      </c>
      <c r="B44" s="110"/>
      <c r="C44" s="99">
        <f>SUM(H16+K16)</f>
        <v>0</v>
      </c>
      <c r="D44" s="100"/>
      <c r="E44" s="11"/>
    </row>
    <row r="45" spans="1:12" x14ac:dyDescent="0.2">
      <c r="A45" s="111" t="s">
        <v>110</v>
      </c>
      <c r="B45" s="112"/>
      <c r="C45" s="101">
        <f>SUM(C39:D44)</f>
        <v>0</v>
      </c>
      <c r="D45" s="102"/>
      <c r="E45" s="11"/>
    </row>
  </sheetData>
  <sortState xmlns:xlrd2="http://schemas.microsoft.com/office/spreadsheetml/2017/richdata2" ref="B6:L14">
    <sortCondition ref="C6:C14"/>
  </sortState>
  <mergeCells count="62">
    <mergeCell ref="K1:L1"/>
    <mergeCell ref="A37:D37"/>
    <mergeCell ref="G41:G42"/>
    <mergeCell ref="H41:H42"/>
    <mergeCell ref="F22:F24"/>
    <mergeCell ref="F28:L28"/>
    <mergeCell ref="J29:L29"/>
    <mergeCell ref="J30:L30"/>
    <mergeCell ref="J31:L31"/>
    <mergeCell ref="J32:L32"/>
    <mergeCell ref="J33:L33"/>
    <mergeCell ref="J34:L34"/>
    <mergeCell ref="J35:L35"/>
    <mergeCell ref="J36:L36"/>
    <mergeCell ref="J37:L37"/>
    <mergeCell ref="J38:L38"/>
    <mergeCell ref="J39:L39"/>
    <mergeCell ref="A20:D20"/>
    <mergeCell ref="B25:B26"/>
    <mergeCell ref="C25:C26"/>
    <mergeCell ref="A28:D28"/>
    <mergeCell ref="B33:B34"/>
    <mergeCell ref="C33:C34"/>
    <mergeCell ref="A22:A24"/>
    <mergeCell ref="A30:A32"/>
    <mergeCell ref="F30:F40"/>
    <mergeCell ref="J40:L40"/>
    <mergeCell ref="F20:I20"/>
    <mergeCell ref="G25:G26"/>
    <mergeCell ref="H25:H26"/>
    <mergeCell ref="A39:B39"/>
    <mergeCell ref="A40:B40"/>
    <mergeCell ref="A3:L3"/>
    <mergeCell ref="A4:F4"/>
    <mergeCell ref="G4:I4"/>
    <mergeCell ref="A16:A17"/>
    <mergeCell ref="B16:B17"/>
    <mergeCell ref="C16:C17"/>
    <mergeCell ref="D16:D17"/>
    <mergeCell ref="E16:E17"/>
    <mergeCell ref="F16:F17"/>
    <mergeCell ref="G16:G17"/>
    <mergeCell ref="H16:H17"/>
    <mergeCell ref="I16:I17"/>
    <mergeCell ref="J16:J17"/>
    <mergeCell ref="K16:K17"/>
    <mergeCell ref="J4:K4"/>
    <mergeCell ref="L16:L17"/>
    <mergeCell ref="C42:D42"/>
    <mergeCell ref="C43:D43"/>
    <mergeCell ref="C44:D44"/>
    <mergeCell ref="C45:D45"/>
    <mergeCell ref="A38:B38"/>
    <mergeCell ref="C38:D38"/>
    <mergeCell ref="C39:D39"/>
    <mergeCell ref="C40:D40"/>
    <mergeCell ref="C41:D41"/>
    <mergeCell ref="A41:B41"/>
    <mergeCell ref="A42:B42"/>
    <mergeCell ref="A43:B43"/>
    <mergeCell ref="A44:B44"/>
    <mergeCell ref="A45:B45"/>
  </mergeCells>
  <pageMargins left="0.25" right="0.25" top="0.75" bottom="0.75" header="0.3" footer="0.3"/>
  <pageSetup scale="67" orientation="portrait" horizontalDpi="0" verticalDpi="0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EACC1A-B998-E047-B0AD-66DCF25E0269}">
  <sheetPr>
    <pageSetUpPr fitToPage="1"/>
  </sheetPr>
  <dimension ref="A1:O51"/>
  <sheetViews>
    <sheetView workbookViewId="0">
      <selection activeCell="J4" sqref="J4"/>
    </sheetView>
  </sheetViews>
  <sheetFormatPr baseColWidth="10" defaultColWidth="8.83203125" defaultRowHeight="15" x14ac:dyDescent="0.2"/>
  <cols>
    <col min="1" max="1" width="43.1640625" bestFit="1" customWidth="1"/>
    <col min="2" max="2" width="10.33203125" customWidth="1"/>
    <col min="3" max="3" width="2" bestFit="1" customWidth="1"/>
    <col min="4" max="4" width="13.33203125" style="62" customWidth="1"/>
    <col min="5" max="7" width="7.83203125" style="11" bestFit="1" customWidth="1"/>
    <col min="8" max="8" width="10.5" style="11" customWidth="1"/>
    <col min="9" max="9" width="12.5" style="63" customWidth="1"/>
    <col min="10" max="10" width="9.1640625" customWidth="1"/>
  </cols>
  <sheetData>
    <row r="1" spans="1:10" x14ac:dyDescent="0.2">
      <c r="A1" s="134" t="s">
        <v>13</v>
      </c>
      <c r="B1" s="135"/>
      <c r="C1" s="135"/>
      <c r="D1" s="135"/>
      <c r="E1" s="135"/>
      <c r="F1" s="135"/>
      <c r="G1" s="135"/>
      <c r="H1" s="138" t="s">
        <v>14</v>
      </c>
      <c r="I1" s="139"/>
    </row>
    <row r="2" spans="1:10" x14ac:dyDescent="0.2">
      <c r="A2" s="136"/>
      <c r="B2" s="137"/>
      <c r="C2" s="137"/>
      <c r="D2" s="137"/>
      <c r="E2" s="137"/>
      <c r="F2" s="137"/>
      <c r="G2" s="137"/>
      <c r="H2" s="140"/>
      <c r="I2" s="141"/>
    </row>
    <row r="3" spans="1:10" x14ac:dyDescent="0.2">
      <c r="A3" s="136"/>
      <c r="B3" s="137"/>
      <c r="C3" s="137"/>
      <c r="D3" s="137"/>
      <c r="E3" s="137"/>
      <c r="F3" s="137"/>
      <c r="G3" s="137"/>
      <c r="H3" s="54" t="s">
        <v>11</v>
      </c>
      <c r="I3" s="55"/>
    </row>
    <row r="4" spans="1:10" x14ac:dyDescent="0.2">
      <c r="A4" s="136"/>
      <c r="B4" s="137"/>
      <c r="C4" s="137"/>
      <c r="D4" s="137"/>
      <c r="E4" s="137"/>
      <c r="F4" s="137"/>
      <c r="G4" s="137"/>
      <c r="H4" s="142" t="s">
        <v>11</v>
      </c>
      <c r="I4" s="143"/>
    </row>
    <row r="5" spans="1:10" x14ac:dyDescent="0.2">
      <c r="A5" s="132" t="s">
        <v>15</v>
      </c>
      <c r="B5" s="133"/>
      <c r="C5" s="133"/>
      <c r="D5" s="144" t="s">
        <v>16</v>
      </c>
      <c r="E5" s="144"/>
      <c r="F5" s="144"/>
      <c r="G5" s="144"/>
      <c r="H5" s="144" t="s">
        <v>17</v>
      </c>
      <c r="I5" s="145"/>
    </row>
    <row r="6" spans="1:10" x14ac:dyDescent="0.2">
      <c r="A6" s="146" t="s">
        <v>18</v>
      </c>
      <c r="B6" s="147"/>
      <c r="C6" s="147"/>
      <c r="D6" s="148" t="s">
        <v>19</v>
      </c>
      <c r="E6" s="148"/>
      <c r="F6" s="148"/>
      <c r="G6" s="148"/>
      <c r="H6" s="149"/>
      <c r="I6" s="150"/>
    </row>
    <row r="7" spans="1:10" ht="55.5" customHeight="1" x14ac:dyDescent="0.2">
      <c r="A7" s="136" t="s">
        <v>98</v>
      </c>
      <c r="B7" s="137"/>
      <c r="C7" s="19" t="s">
        <v>20</v>
      </c>
      <c r="D7" s="57" t="s">
        <v>21</v>
      </c>
      <c r="E7" s="58" t="s">
        <v>21</v>
      </c>
      <c r="F7" s="58" t="s">
        <v>21</v>
      </c>
      <c r="G7" s="58" t="s">
        <v>21</v>
      </c>
      <c r="H7" s="58" t="s">
        <v>21</v>
      </c>
      <c r="I7" s="59" t="s">
        <v>22</v>
      </c>
    </row>
    <row r="8" spans="1:10" x14ac:dyDescent="0.2">
      <c r="A8" s="20" t="s">
        <v>23</v>
      </c>
      <c r="B8" s="21">
        <v>111</v>
      </c>
      <c r="C8" s="17"/>
      <c r="D8" s="60"/>
      <c r="E8" s="54"/>
      <c r="F8" s="54"/>
      <c r="G8" s="54"/>
      <c r="H8" s="54"/>
      <c r="I8" s="61"/>
    </row>
    <row r="9" spans="1:10" x14ac:dyDescent="0.2">
      <c r="A9" s="20" t="s">
        <v>24</v>
      </c>
      <c r="B9" s="21">
        <v>112</v>
      </c>
      <c r="C9" s="17"/>
      <c r="D9" s="60"/>
      <c r="E9" s="54"/>
      <c r="F9" s="54"/>
      <c r="G9" s="54"/>
      <c r="H9" s="54"/>
      <c r="I9" s="61"/>
    </row>
    <row r="10" spans="1:10" x14ac:dyDescent="0.2">
      <c r="A10" s="20" t="s">
        <v>25</v>
      </c>
      <c r="B10" s="21">
        <v>118</v>
      </c>
      <c r="C10" s="17"/>
      <c r="D10" s="60"/>
      <c r="E10" s="54"/>
      <c r="F10" s="54"/>
      <c r="G10" s="54"/>
      <c r="H10" s="54"/>
      <c r="I10" s="61"/>
    </row>
    <row r="11" spans="1:10" x14ac:dyDescent="0.2">
      <c r="A11" s="22" t="s">
        <v>26</v>
      </c>
      <c r="B11" s="21">
        <v>1300010</v>
      </c>
      <c r="C11" s="17"/>
      <c r="D11" s="60"/>
      <c r="E11" s="54"/>
      <c r="F11" s="54"/>
      <c r="G11" s="54"/>
      <c r="H11" s="54"/>
      <c r="I11" s="61"/>
    </row>
    <row r="12" spans="1:10" x14ac:dyDescent="0.2">
      <c r="A12" s="20"/>
      <c r="B12" s="21"/>
      <c r="C12" s="17"/>
      <c r="D12" s="60"/>
      <c r="E12" s="54"/>
      <c r="F12" s="54"/>
      <c r="G12" s="54"/>
      <c r="H12" s="54"/>
      <c r="I12" s="61"/>
      <c r="J12" s="23"/>
    </row>
    <row r="13" spans="1:10" x14ac:dyDescent="0.2">
      <c r="A13" s="20" t="s">
        <v>27</v>
      </c>
      <c r="B13" s="21">
        <v>214</v>
      </c>
      <c r="C13" s="17"/>
      <c r="D13" s="60"/>
      <c r="E13" s="54"/>
      <c r="F13" s="54"/>
      <c r="G13" s="54"/>
      <c r="H13" s="54"/>
      <c r="I13" s="61"/>
    </row>
    <row r="14" spans="1:10" x14ac:dyDescent="0.2">
      <c r="A14" s="85" t="s">
        <v>28</v>
      </c>
      <c r="B14" s="84">
        <v>2320003</v>
      </c>
      <c r="C14" s="17"/>
      <c r="D14" s="60">
        <f>SUM(Month!E16:E17)</f>
        <v>0</v>
      </c>
      <c r="E14" s="54"/>
      <c r="F14" s="54"/>
      <c r="G14" s="54"/>
      <c r="H14" s="54"/>
      <c r="I14" s="61">
        <f t="shared" ref="I14" si="0">SUM(D14:H14)</f>
        <v>0</v>
      </c>
    </row>
    <row r="15" spans="1:10" x14ac:dyDescent="0.2">
      <c r="A15" s="20"/>
      <c r="B15" s="21"/>
      <c r="C15" s="17"/>
      <c r="D15" s="60"/>
      <c r="E15" s="54"/>
      <c r="F15" s="54"/>
      <c r="G15" s="54"/>
      <c r="H15" s="54"/>
      <c r="I15" s="61"/>
    </row>
    <row r="16" spans="1:10" x14ac:dyDescent="0.2">
      <c r="A16" s="20"/>
      <c r="B16" s="21"/>
      <c r="C16" s="17"/>
      <c r="D16" s="60"/>
      <c r="E16" s="54"/>
      <c r="F16" s="54"/>
      <c r="G16" s="54"/>
      <c r="H16" s="54"/>
      <c r="I16" s="61"/>
    </row>
    <row r="17" spans="1:12" x14ac:dyDescent="0.2">
      <c r="A17" s="85" t="s">
        <v>29</v>
      </c>
      <c r="B17" s="84">
        <v>3010000</v>
      </c>
      <c r="C17" s="17"/>
      <c r="D17" s="60">
        <f>SUM(Month!C33:C34)</f>
        <v>0</v>
      </c>
      <c r="E17" s="54"/>
      <c r="F17" s="54"/>
      <c r="G17" s="54"/>
      <c r="H17" s="54"/>
      <c r="I17" s="61">
        <f t="shared" ref="I17:I24" si="1">SUM(D17:H17)</f>
        <v>0</v>
      </c>
      <c r="J17" t="s">
        <v>30</v>
      </c>
    </row>
    <row r="18" spans="1:12" x14ac:dyDescent="0.2">
      <c r="A18" s="85" t="s">
        <v>31</v>
      </c>
      <c r="B18" s="84">
        <v>3010000</v>
      </c>
      <c r="C18" s="18">
        <v>1</v>
      </c>
      <c r="D18" s="60">
        <f>SUM(Month!H25:H26)</f>
        <v>0</v>
      </c>
      <c r="E18" s="54"/>
      <c r="F18" s="54"/>
      <c r="G18" s="54"/>
      <c r="H18" s="54"/>
      <c r="I18" s="61">
        <f>SUM(D18:H18)</f>
        <v>0</v>
      </c>
    </row>
    <row r="19" spans="1:12" x14ac:dyDescent="0.2">
      <c r="A19" s="20" t="s">
        <v>32</v>
      </c>
      <c r="B19" s="21">
        <v>301</v>
      </c>
      <c r="C19" s="18">
        <v>2</v>
      </c>
      <c r="D19" s="60"/>
      <c r="E19" s="54"/>
      <c r="F19" s="54"/>
      <c r="G19" s="54"/>
      <c r="H19" s="54"/>
      <c r="I19" s="61">
        <f t="shared" si="1"/>
        <v>0</v>
      </c>
    </row>
    <row r="20" spans="1:12" x14ac:dyDescent="0.2">
      <c r="A20" s="20" t="s">
        <v>33</v>
      </c>
      <c r="B20" s="21">
        <v>301</v>
      </c>
      <c r="C20" s="18">
        <v>3</v>
      </c>
      <c r="D20" s="60"/>
      <c r="E20" s="54"/>
      <c r="F20" s="54"/>
      <c r="G20" s="54"/>
      <c r="H20" s="54"/>
      <c r="I20" s="61">
        <f t="shared" si="1"/>
        <v>0</v>
      </c>
    </row>
    <row r="21" spans="1:12" x14ac:dyDescent="0.2">
      <c r="A21" s="20" t="s">
        <v>34</v>
      </c>
      <c r="B21" s="21">
        <v>301</v>
      </c>
      <c r="C21" s="18">
        <v>4</v>
      </c>
      <c r="D21" s="60"/>
      <c r="E21" s="54"/>
      <c r="F21" s="54"/>
      <c r="G21" s="54"/>
      <c r="H21" s="54"/>
      <c r="I21" s="61">
        <f t="shared" si="1"/>
        <v>0</v>
      </c>
      <c r="L21" s="24"/>
    </row>
    <row r="22" spans="1:12" x14ac:dyDescent="0.2">
      <c r="A22" s="22" t="s">
        <v>35</v>
      </c>
      <c r="B22" s="25">
        <v>504</v>
      </c>
      <c r="C22" s="18"/>
      <c r="D22" s="60"/>
      <c r="E22" s="54"/>
      <c r="F22" s="54"/>
      <c r="G22" s="54"/>
      <c r="H22" s="54"/>
      <c r="I22" s="61">
        <f t="shared" si="1"/>
        <v>0</v>
      </c>
    </row>
    <row r="23" spans="1:12" x14ac:dyDescent="0.2">
      <c r="A23" s="20" t="s">
        <v>36</v>
      </c>
      <c r="B23" s="21">
        <v>501</v>
      </c>
      <c r="C23" s="18"/>
      <c r="D23" s="60"/>
      <c r="E23" s="54"/>
      <c r="F23" s="54"/>
      <c r="G23" s="54"/>
      <c r="H23" s="54"/>
      <c r="I23" s="61">
        <f t="shared" si="1"/>
        <v>0</v>
      </c>
    </row>
    <row r="24" spans="1:12" x14ac:dyDescent="0.2">
      <c r="A24" s="85" t="s">
        <v>37</v>
      </c>
      <c r="B24" s="84">
        <v>5010006</v>
      </c>
      <c r="C24" s="18"/>
      <c r="D24" s="11">
        <f>SUM(Month!H41:H42)</f>
        <v>0</v>
      </c>
      <c r="E24" s="54"/>
      <c r="F24" s="54"/>
      <c r="G24" s="54"/>
      <c r="H24" s="54"/>
      <c r="I24" s="61">
        <f t="shared" si="1"/>
        <v>0</v>
      </c>
    </row>
    <row r="25" spans="1:12" x14ac:dyDescent="0.2">
      <c r="A25" s="20"/>
      <c r="B25" s="21"/>
      <c r="C25" s="18"/>
      <c r="D25" s="60" t="s">
        <v>30</v>
      </c>
      <c r="E25" s="54"/>
      <c r="F25" s="54"/>
      <c r="G25" s="54"/>
      <c r="H25" s="54"/>
      <c r="I25" s="61"/>
    </row>
    <row r="26" spans="1:12" x14ac:dyDescent="0.2">
      <c r="A26" s="20" t="s">
        <v>38</v>
      </c>
      <c r="B26" s="21">
        <v>505</v>
      </c>
      <c r="C26" s="18"/>
      <c r="D26" s="60"/>
      <c r="E26" s="54"/>
      <c r="F26" s="54"/>
      <c r="G26" s="54"/>
      <c r="H26" s="54"/>
      <c r="I26" s="61">
        <f t="shared" ref="I26:I30" si="2">SUM(D26:H26)</f>
        <v>0</v>
      </c>
    </row>
    <row r="27" spans="1:12" x14ac:dyDescent="0.2">
      <c r="A27" s="20" t="s">
        <v>39</v>
      </c>
      <c r="B27" s="21">
        <v>506</v>
      </c>
      <c r="C27" s="18"/>
      <c r="D27" s="60"/>
      <c r="E27" s="54"/>
      <c r="F27" s="54"/>
      <c r="G27" s="54"/>
      <c r="H27" s="54"/>
      <c r="I27" s="61">
        <f t="shared" si="2"/>
        <v>0</v>
      </c>
      <c r="L27" s="24"/>
    </row>
    <row r="28" spans="1:12" x14ac:dyDescent="0.2">
      <c r="A28" s="20" t="s">
        <v>40</v>
      </c>
      <c r="B28" s="21">
        <v>507</v>
      </c>
      <c r="C28" s="18"/>
      <c r="D28" s="60"/>
      <c r="E28" s="54"/>
      <c r="F28" s="54"/>
      <c r="G28" s="54"/>
      <c r="H28" s="54"/>
      <c r="I28" s="61">
        <f t="shared" si="2"/>
        <v>0</v>
      </c>
    </row>
    <row r="29" spans="1:12" x14ac:dyDescent="0.2">
      <c r="A29" s="85" t="s">
        <v>41</v>
      </c>
      <c r="B29" s="84">
        <v>5080000</v>
      </c>
      <c r="C29" s="18"/>
      <c r="D29" s="60">
        <f>SUM(Month!C25:C26)</f>
        <v>0</v>
      </c>
      <c r="E29" s="54"/>
      <c r="F29" s="54"/>
      <c r="G29" s="54"/>
      <c r="H29" s="54"/>
      <c r="I29" s="61">
        <f t="shared" si="2"/>
        <v>0</v>
      </c>
    </row>
    <row r="30" spans="1:12" x14ac:dyDescent="0.2">
      <c r="A30" s="86" t="s">
        <v>42</v>
      </c>
      <c r="B30" s="84">
        <v>5020000</v>
      </c>
      <c r="C30" s="18"/>
      <c r="D30" s="60" cm="1">
        <f t="array" ref="D30">SUM(Month!H16:H17+Month!K16:K17)</f>
        <v>0</v>
      </c>
      <c r="E30" s="54"/>
      <c r="F30" s="54"/>
      <c r="G30" s="54"/>
      <c r="H30" s="54"/>
      <c r="I30" s="61">
        <f t="shared" si="2"/>
        <v>0</v>
      </c>
      <c r="L30" s="26"/>
    </row>
    <row r="31" spans="1:12" x14ac:dyDescent="0.2">
      <c r="A31" s="27"/>
      <c r="B31" s="21"/>
      <c r="C31" s="18"/>
      <c r="D31" s="60"/>
      <c r="E31" s="54"/>
      <c r="F31" s="54"/>
      <c r="G31" s="54"/>
      <c r="H31" s="54"/>
      <c r="I31" s="61"/>
    </row>
    <row r="32" spans="1:12" x14ac:dyDescent="0.2">
      <c r="A32" s="151" t="s">
        <v>43</v>
      </c>
      <c r="B32" s="152"/>
      <c r="C32" s="18"/>
      <c r="D32" s="60">
        <f>SUM(D14:D30)</f>
        <v>0</v>
      </c>
      <c r="E32" s="56">
        <f>SUM(E8:E30)</f>
        <v>0</v>
      </c>
      <c r="F32" s="56">
        <f>SUM(F8:F30)</f>
        <v>0</v>
      </c>
      <c r="G32" s="56">
        <f>SUM(G8:G30)</f>
        <v>0</v>
      </c>
      <c r="H32" s="56">
        <f>SUM(H8:H30)</f>
        <v>0</v>
      </c>
      <c r="I32" s="61">
        <f t="shared" ref="I32:I38" si="3">SUM(D32:H32)</f>
        <v>0</v>
      </c>
      <c r="J32" s="28"/>
    </row>
    <row r="33" spans="1:15" x14ac:dyDescent="0.2">
      <c r="A33" s="132" t="s">
        <v>44</v>
      </c>
      <c r="B33" s="133"/>
      <c r="C33" s="29" t="s">
        <v>45</v>
      </c>
      <c r="D33" s="60"/>
      <c r="E33" s="54"/>
      <c r="F33" s="54"/>
      <c r="G33" s="54"/>
      <c r="H33" s="54"/>
      <c r="I33" s="61">
        <f t="shared" si="3"/>
        <v>0</v>
      </c>
      <c r="M33" t="s">
        <v>46</v>
      </c>
    </row>
    <row r="34" spans="1:15" x14ac:dyDescent="0.2">
      <c r="A34" s="132" t="s">
        <v>47</v>
      </c>
      <c r="B34" s="133"/>
      <c r="C34" s="29" t="s">
        <v>45</v>
      </c>
      <c r="D34" s="60"/>
      <c r="E34" s="54"/>
      <c r="F34" s="54"/>
      <c r="G34" s="54"/>
      <c r="H34" s="54"/>
      <c r="I34" s="61">
        <f t="shared" si="3"/>
        <v>0</v>
      </c>
    </row>
    <row r="35" spans="1:15" x14ac:dyDescent="0.2">
      <c r="A35" s="132" t="s">
        <v>48</v>
      </c>
      <c r="B35" s="133"/>
      <c r="C35" s="29" t="s">
        <v>45</v>
      </c>
      <c r="D35" s="60"/>
      <c r="E35" s="54"/>
      <c r="F35" s="54"/>
      <c r="G35" s="54"/>
      <c r="H35" s="54"/>
      <c r="I35" s="61">
        <f t="shared" si="3"/>
        <v>0</v>
      </c>
    </row>
    <row r="36" spans="1:15" x14ac:dyDescent="0.2">
      <c r="A36" s="132" t="s">
        <v>49</v>
      </c>
      <c r="B36" s="133"/>
      <c r="C36" s="29" t="s">
        <v>45</v>
      </c>
      <c r="D36" s="60"/>
      <c r="E36" s="54"/>
      <c r="F36" s="54"/>
      <c r="G36" s="54"/>
      <c r="H36" s="54"/>
      <c r="I36" s="61">
        <f t="shared" si="3"/>
        <v>0</v>
      </c>
    </row>
    <row r="37" spans="1:15" x14ac:dyDescent="0.2">
      <c r="A37" s="132" t="s">
        <v>50</v>
      </c>
      <c r="B37" s="133"/>
      <c r="C37" s="29" t="s">
        <v>45</v>
      </c>
      <c r="D37" s="60"/>
      <c r="E37" s="54"/>
      <c r="F37" s="54"/>
      <c r="G37" s="54"/>
      <c r="H37" s="54"/>
      <c r="I37" s="61">
        <f t="shared" si="3"/>
        <v>0</v>
      </c>
    </row>
    <row r="38" spans="1:15" x14ac:dyDescent="0.2">
      <c r="A38" s="132" t="s">
        <v>51</v>
      </c>
      <c r="B38" s="133"/>
      <c r="C38" s="29" t="s">
        <v>45</v>
      </c>
      <c r="D38" s="60"/>
      <c r="E38" s="54"/>
      <c r="F38" s="54"/>
      <c r="G38" s="54"/>
      <c r="H38" s="54"/>
      <c r="I38" s="61">
        <f t="shared" si="3"/>
        <v>0</v>
      </c>
    </row>
    <row r="39" spans="1:15" x14ac:dyDescent="0.2">
      <c r="A39" s="156"/>
      <c r="B39" s="153"/>
      <c r="C39" s="18"/>
      <c r="D39" s="60"/>
      <c r="E39" s="54"/>
      <c r="F39" s="54"/>
      <c r="G39" s="54"/>
      <c r="H39" s="54"/>
      <c r="I39" s="61"/>
    </row>
    <row r="40" spans="1:15" x14ac:dyDescent="0.2">
      <c r="A40" s="132" t="s">
        <v>52</v>
      </c>
      <c r="B40" s="133"/>
      <c r="C40" s="29" t="s">
        <v>53</v>
      </c>
      <c r="D40" s="60">
        <f>D32-SUM(D33:D38)</f>
        <v>0</v>
      </c>
      <c r="E40" s="56">
        <f t="shared" ref="E40:H40" si="4">E32-SUM(E33:E38)</f>
        <v>0</v>
      </c>
      <c r="F40" s="56">
        <f t="shared" si="4"/>
        <v>0</v>
      </c>
      <c r="G40" s="56">
        <f t="shared" si="4"/>
        <v>0</v>
      </c>
      <c r="H40" s="56">
        <f t="shared" si="4"/>
        <v>0</v>
      </c>
      <c r="I40" s="61">
        <f t="shared" ref="I40:I42" si="5">SUM(D40:H40)</f>
        <v>0</v>
      </c>
      <c r="J40" s="28"/>
    </row>
    <row r="41" spans="1:15" x14ac:dyDescent="0.2">
      <c r="A41" s="132" t="s">
        <v>54</v>
      </c>
      <c r="B41" s="133"/>
      <c r="C41" s="29" t="s">
        <v>45</v>
      </c>
      <c r="D41" s="60">
        <v>0</v>
      </c>
      <c r="E41" s="54"/>
      <c r="F41" s="54"/>
      <c r="G41" s="54"/>
      <c r="H41" s="54"/>
      <c r="I41" s="61">
        <f t="shared" si="5"/>
        <v>0</v>
      </c>
    </row>
    <row r="42" spans="1:15" x14ac:dyDescent="0.2">
      <c r="A42" s="132" t="s">
        <v>55</v>
      </c>
      <c r="B42" s="133"/>
      <c r="C42" s="29" t="s">
        <v>53</v>
      </c>
      <c r="D42" s="60">
        <f>D40-D41</f>
        <v>0</v>
      </c>
      <c r="E42" s="54"/>
      <c r="F42" s="54"/>
      <c r="G42" s="54"/>
      <c r="H42" s="54"/>
      <c r="I42" s="61">
        <f t="shared" si="5"/>
        <v>0</v>
      </c>
    </row>
    <row r="43" spans="1:15" x14ac:dyDescent="0.2">
      <c r="A43" s="136" t="s">
        <v>56</v>
      </c>
      <c r="B43" s="137"/>
      <c r="C43" s="137"/>
      <c r="D43" s="144" t="s">
        <v>57</v>
      </c>
      <c r="E43" s="144"/>
      <c r="F43" s="144"/>
      <c r="G43" s="144"/>
      <c r="H43" s="144"/>
      <c r="I43" s="145"/>
      <c r="O43" t="s">
        <v>46</v>
      </c>
    </row>
    <row r="44" spans="1:15" x14ac:dyDescent="0.2">
      <c r="A44" s="30" t="s">
        <v>58</v>
      </c>
      <c r="B44" s="153" t="s">
        <v>5</v>
      </c>
      <c r="C44" s="153"/>
      <c r="D44" s="154" t="s">
        <v>116</v>
      </c>
      <c r="E44" s="154"/>
      <c r="F44" s="154"/>
      <c r="G44" s="154"/>
      <c r="H44" s="154"/>
      <c r="I44" s="155"/>
    </row>
    <row r="45" spans="1:15" ht="25.5" customHeight="1" x14ac:dyDescent="0.2">
      <c r="A45" s="20"/>
      <c r="B45" s="153"/>
      <c r="C45" s="153"/>
      <c r="D45" s="154"/>
      <c r="E45" s="154"/>
      <c r="F45" s="154"/>
      <c r="G45" s="154"/>
      <c r="H45" s="154"/>
      <c r="I45" s="155"/>
    </row>
    <row r="46" spans="1:15" x14ac:dyDescent="0.2">
      <c r="A46" s="160" t="s">
        <v>59</v>
      </c>
      <c r="B46" s="161"/>
      <c r="C46" s="161"/>
      <c r="D46" s="161"/>
      <c r="E46" s="161"/>
      <c r="F46" s="161"/>
      <c r="G46" s="161"/>
      <c r="H46" s="161"/>
      <c r="I46" s="162"/>
    </row>
    <row r="47" spans="1:15" x14ac:dyDescent="0.2">
      <c r="A47" s="20" t="s">
        <v>60</v>
      </c>
      <c r="B47" s="153" t="s">
        <v>61</v>
      </c>
      <c r="C47" s="153"/>
      <c r="D47" s="153"/>
      <c r="E47" s="153"/>
      <c r="F47" s="153"/>
      <c r="G47" s="144" t="s">
        <v>62</v>
      </c>
      <c r="H47" s="144"/>
      <c r="I47" s="145"/>
    </row>
    <row r="48" spans="1:15" ht="14.25" customHeight="1" x14ac:dyDescent="0.2">
      <c r="A48" s="163" t="s">
        <v>68</v>
      </c>
      <c r="B48" s="164" t="s">
        <v>63</v>
      </c>
      <c r="C48" s="164"/>
      <c r="D48" s="164"/>
      <c r="E48" s="164"/>
      <c r="F48" s="164"/>
      <c r="G48" s="165" t="s">
        <v>64</v>
      </c>
      <c r="H48" s="165"/>
      <c r="I48" s="166"/>
    </row>
    <row r="49" spans="1:9" hidden="1" x14ac:dyDescent="0.2">
      <c r="A49" s="163"/>
      <c r="B49" s="164"/>
      <c r="C49" s="164"/>
      <c r="D49" s="164"/>
      <c r="E49" s="164"/>
      <c r="F49" s="164"/>
      <c r="G49" s="165"/>
      <c r="H49" s="165"/>
      <c r="I49" s="166"/>
    </row>
    <row r="50" spans="1:9" ht="16" thickBot="1" x14ac:dyDescent="0.25">
      <c r="A50" s="31" t="s">
        <v>65</v>
      </c>
      <c r="B50" s="157" t="s">
        <v>66</v>
      </c>
      <c r="C50" s="157"/>
      <c r="D50" s="157"/>
      <c r="E50" s="157"/>
      <c r="F50" s="157"/>
      <c r="G50" s="158"/>
      <c r="H50" s="158"/>
      <c r="I50" s="159"/>
    </row>
    <row r="51" spans="1:9" x14ac:dyDescent="0.2">
      <c r="B51" s="32"/>
    </row>
  </sheetData>
  <mergeCells count="34">
    <mergeCell ref="B50:F50"/>
    <mergeCell ref="G50:I50"/>
    <mergeCell ref="A46:I46"/>
    <mergeCell ref="B47:F47"/>
    <mergeCell ref="G47:I47"/>
    <mergeCell ref="A48:A49"/>
    <mergeCell ref="B48:F49"/>
    <mergeCell ref="G48:I49"/>
    <mergeCell ref="B44:C44"/>
    <mergeCell ref="D44:I45"/>
    <mergeCell ref="B45:C45"/>
    <mergeCell ref="A34:B34"/>
    <mergeCell ref="A35:B35"/>
    <mergeCell ref="A36:B36"/>
    <mergeCell ref="A37:B37"/>
    <mergeCell ref="A38:B38"/>
    <mergeCell ref="A39:B39"/>
    <mergeCell ref="A40:B40"/>
    <mergeCell ref="A41:B41"/>
    <mergeCell ref="A42:B42"/>
    <mergeCell ref="A43:C43"/>
    <mergeCell ref="D43:I43"/>
    <mergeCell ref="A33:B33"/>
    <mergeCell ref="A1:G4"/>
    <mergeCell ref="H1:I2"/>
    <mergeCell ref="H4:I4"/>
    <mergeCell ref="A5:C5"/>
    <mergeCell ref="D5:G5"/>
    <mergeCell ref="H5:I5"/>
    <mergeCell ref="A6:C6"/>
    <mergeCell ref="D6:G6"/>
    <mergeCell ref="H6:I6"/>
    <mergeCell ref="A7:B7"/>
    <mergeCell ref="A32:B32"/>
  </mergeCells>
  <pageMargins left="0.7" right="0.7" top="0.75" bottom="0.75" header="0.3" footer="0.3"/>
  <pageSetup scale="73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3F1F4F-082F-2F4A-BFE6-DD394CF6BD1E}">
  <dimension ref="B1:G30"/>
  <sheetViews>
    <sheetView workbookViewId="0">
      <selection activeCell="L23" sqref="L23"/>
    </sheetView>
  </sheetViews>
  <sheetFormatPr baseColWidth="10" defaultColWidth="8.83203125" defaultRowHeight="15" x14ac:dyDescent="0.2"/>
  <cols>
    <col min="2" max="2" width="22.6640625" customWidth="1"/>
    <col min="3" max="3" width="19.6640625" customWidth="1"/>
    <col min="4" max="4" width="17.83203125" customWidth="1"/>
    <col min="5" max="5" width="12" style="32" customWidth="1"/>
  </cols>
  <sheetData>
    <row r="1" spans="2:5" ht="24.75" customHeight="1" thickBot="1" x14ac:dyDescent="0.3">
      <c r="B1" s="169" t="s">
        <v>69</v>
      </c>
      <c r="C1" s="170"/>
      <c r="D1" s="170"/>
      <c r="E1" s="171"/>
    </row>
    <row r="2" spans="2:5" ht="31.5" customHeight="1" thickBot="1" x14ac:dyDescent="0.25">
      <c r="B2" s="33" t="s">
        <v>95</v>
      </c>
      <c r="C2" s="172" t="s">
        <v>70</v>
      </c>
      <c r="D2" s="173"/>
      <c r="E2" s="87" t="s">
        <v>11</v>
      </c>
    </row>
    <row r="3" spans="2:5" x14ac:dyDescent="0.2">
      <c r="B3" s="34" t="s">
        <v>71</v>
      </c>
      <c r="C3" s="35" t="s">
        <v>72</v>
      </c>
      <c r="D3" s="174" t="s">
        <v>73</v>
      </c>
      <c r="E3" s="175"/>
    </row>
    <row r="4" spans="2:5" x14ac:dyDescent="0.2">
      <c r="B4" s="36" t="s">
        <v>74</v>
      </c>
      <c r="C4" s="88"/>
      <c r="D4" s="38">
        <f>SUM(C4*100)</f>
        <v>0</v>
      </c>
      <c r="E4" s="97"/>
    </row>
    <row r="5" spans="2:5" x14ac:dyDescent="0.2">
      <c r="B5" s="36" t="s">
        <v>75</v>
      </c>
      <c r="C5" s="88"/>
      <c r="D5" s="38">
        <f>SUM(C5*50)</f>
        <v>0</v>
      </c>
      <c r="E5" s="97"/>
    </row>
    <row r="6" spans="2:5" x14ac:dyDescent="0.2">
      <c r="B6" s="36" t="s">
        <v>76</v>
      </c>
      <c r="C6" s="88"/>
      <c r="D6" s="38">
        <f>SUM(C6*20)</f>
        <v>0</v>
      </c>
      <c r="E6" s="97"/>
    </row>
    <row r="7" spans="2:5" x14ac:dyDescent="0.2">
      <c r="B7" s="36" t="s">
        <v>77</v>
      </c>
      <c r="C7" s="88"/>
      <c r="D7" s="38">
        <f>SUM(C7*10)</f>
        <v>0</v>
      </c>
      <c r="E7" s="97"/>
    </row>
    <row r="8" spans="2:5" x14ac:dyDescent="0.2">
      <c r="B8" s="36" t="s">
        <v>78</v>
      </c>
      <c r="C8" s="88"/>
      <c r="D8" s="38">
        <f>SUM(C8*5)</f>
        <v>0</v>
      </c>
      <c r="E8" s="97"/>
    </row>
    <row r="9" spans="2:5" x14ac:dyDescent="0.2">
      <c r="B9" s="36" t="s">
        <v>79</v>
      </c>
      <c r="C9" s="88"/>
      <c r="D9" s="38">
        <f>SUM(C9*1)</f>
        <v>0</v>
      </c>
      <c r="E9" s="97"/>
    </row>
    <row r="10" spans="2:5" x14ac:dyDescent="0.2">
      <c r="B10" s="36" t="s">
        <v>80</v>
      </c>
      <c r="C10" s="88"/>
      <c r="D10" s="38">
        <f>SUM(C10*2)</f>
        <v>0</v>
      </c>
      <c r="E10" s="97"/>
    </row>
    <row r="11" spans="2:5" x14ac:dyDescent="0.2">
      <c r="B11" s="36" t="s">
        <v>81</v>
      </c>
      <c r="C11" s="37"/>
      <c r="D11" s="96"/>
      <c r="E11" s="98"/>
    </row>
    <row r="12" spans="2:5" x14ac:dyDescent="0.2">
      <c r="B12" s="36" t="s">
        <v>82</v>
      </c>
      <c r="C12" s="37"/>
      <c r="D12" s="96"/>
      <c r="E12" s="98"/>
    </row>
    <row r="13" spans="2:5" x14ac:dyDescent="0.2">
      <c r="B13" s="36" t="s">
        <v>83</v>
      </c>
      <c r="C13" s="37"/>
      <c r="D13" s="96"/>
      <c r="E13" s="98"/>
    </row>
    <row r="14" spans="2:5" x14ac:dyDescent="0.2">
      <c r="B14" s="36" t="s">
        <v>84</v>
      </c>
      <c r="C14" s="37"/>
      <c r="D14" s="96"/>
      <c r="E14" s="98"/>
    </row>
    <row r="15" spans="2:5" x14ac:dyDescent="0.2">
      <c r="B15" s="36" t="s">
        <v>85</v>
      </c>
      <c r="C15" s="37"/>
      <c r="D15" s="38" t="s">
        <v>46</v>
      </c>
      <c r="E15" s="39"/>
    </row>
    <row r="16" spans="2:5" ht="32.25" customHeight="1" thickBot="1" x14ac:dyDescent="0.25">
      <c r="B16" s="40" t="s">
        <v>86</v>
      </c>
      <c r="C16" s="41"/>
      <c r="D16" s="42"/>
      <c r="E16" s="43"/>
    </row>
    <row r="17" spans="2:7" ht="16" thickBot="1" x14ac:dyDescent="0.25">
      <c r="B17" s="176" t="s">
        <v>87</v>
      </c>
      <c r="C17" s="177"/>
      <c r="D17" s="44">
        <f>SUM(D4:D16)+SUM(E11:E15)</f>
        <v>0</v>
      </c>
      <c r="E17" s="45"/>
    </row>
    <row r="18" spans="2:7" x14ac:dyDescent="0.2">
      <c r="B18" s="46" t="s">
        <v>88</v>
      </c>
      <c r="C18" s="91" t="s">
        <v>122</v>
      </c>
      <c r="D18" s="92" t="s">
        <v>121</v>
      </c>
      <c r="E18" s="47">
        <v>0</v>
      </c>
    </row>
    <row r="19" spans="2:7" x14ac:dyDescent="0.2">
      <c r="B19" s="48" t="s">
        <v>89</v>
      </c>
      <c r="C19" s="37"/>
      <c r="D19" s="38">
        <v>0</v>
      </c>
      <c r="E19" s="39">
        <v>0</v>
      </c>
    </row>
    <row r="20" spans="2:7" x14ac:dyDescent="0.2">
      <c r="B20" s="48"/>
      <c r="C20" s="49" t="s">
        <v>90</v>
      </c>
      <c r="D20" s="38">
        <f>SUM(D17:D18:D19)</f>
        <v>0</v>
      </c>
      <c r="E20" s="50">
        <f>SUM(E17:E18)</f>
        <v>0</v>
      </c>
    </row>
    <row r="21" spans="2:7" x14ac:dyDescent="0.2">
      <c r="B21" s="178" t="s">
        <v>91</v>
      </c>
      <c r="C21" s="179"/>
      <c r="D21" s="38">
        <v>0</v>
      </c>
      <c r="E21" s="39">
        <v>0</v>
      </c>
    </row>
    <row r="22" spans="2:7" x14ac:dyDescent="0.2">
      <c r="B22" s="167" t="s">
        <v>92</v>
      </c>
      <c r="C22" s="168"/>
      <c r="D22" s="42">
        <f>SUM(D20-D21)</f>
        <v>0</v>
      </c>
      <c r="E22" s="51">
        <f>SUM(E20:E21)</f>
        <v>0</v>
      </c>
    </row>
    <row r="23" spans="2:7" x14ac:dyDescent="0.2">
      <c r="B23" s="180" t="s">
        <v>112</v>
      </c>
      <c r="C23" s="181"/>
      <c r="D23" s="181"/>
      <c r="E23" s="182"/>
    </row>
    <row r="24" spans="2:7" x14ac:dyDescent="0.2">
      <c r="B24" s="180"/>
      <c r="C24" s="181"/>
      <c r="D24" s="181"/>
      <c r="E24" s="182"/>
      <c r="G24" s="23"/>
    </row>
    <row r="25" spans="2:7" ht="15" customHeight="1" x14ac:dyDescent="0.2">
      <c r="B25" s="180"/>
      <c r="C25" s="181"/>
      <c r="D25" s="181"/>
      <c r="E25" s="182"/>
    </row>
    <row r="26" spans="2:7" x14ac:dyDescent="0.2">
      <c r="B26" s="180"/>
      <c r="C26" s="181"/>
      <c r="D26" s="181"/>
      <c r="E26" s="182"/>
    </row>
    <row r="27" spans="2:7" x14ac:dyDescent="0.2">
      <c r="B27" s="183" t="s">
        <v>96</v>
      </c>
      <c r="C27" s="185" t="s">
        <v>93</v>
      </c>
      <c r="D27" s="186"/>
      <c r="E27" s="189" t="s">
        <v>94</v>
      </c>
    </row>
    <row r="28" spans="2:7" x14ac:dyDescent="0.2">
      <c r="B28" s="184"/>
      <c r="C28" s="187"/>
      <c r="D28" s="188"/>
      <c r="E28" s="190"/>
    </row>
    <row r="29" spans="2:7" ht="30" customHeight="1" x14ac:dyDescent="0.2">
      <c r="B29" s="191" t="s">
        <v>97</v>
      </c>
      <c r="C29" s="192"/>
      <c r="D29" s="192"/>
      <c r="E29" s="193"/>
    </row>
    <row r="30" spans="2:7" ht="16" thickBot="1" x14ac:dyDescent="0.25">
      <c r="B30" s="194"/>
      <c r="C30" s="195"/>
      <c r="D30" s="195"/>
      <c r="E30" s="196"/>
    </row>
  </sheetData>
  <mergeCells count="11">
    <mergeCell ref="B23:E26"/>
    <mergeCell ref="B27:B28"/>
    <mergeCell ref="C27:D28"/>
    <mergeCell ref="E27:E28"/>
    <mergeCell ref="B29:E30"/>
    <mergeCell ref="B22:C22"/>
    <mergeCell ref="B1:E1"/>
    <mergeCell ref="C2:D2"/>
    <mergeCell ref="D3:E3"/>
    <mergeCell ref="B17:C17"/>
    <mergeCell ref="B21:C21"/>
  </mergeCells>
  <pageMargins left="0.7" right="0.7" top="0.75" bottom="0.75" header="0.3" footer="0.3"/>
  <pageSetup orientation="portrait" cellComments="asDisplayed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</vt:i4>
      </vt:variant>
    </vt:vector>
  </HeadingPairs>
  <TitlesOfParts>
    <vt:vector size="5" baseType="lpstr">
      <vt:lpstr>Month</vt:lpstr>
      <vt:lpstr>AF 1875_20231027</vt:lpstr>
      <vt:lpstr>Cashier Deposit Receipt </vt:lpstr>
      <vt:lpstr>'AF 1875_20231027'!Print_Area</vt:lpstr>
      <vt:lpstr>'Cashier Deposit Receipt 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Wendy Paulson</dc:creator>
  <cp:lastModifiedBy>Wendy Paulson</cp:lastModifiedBy>
  <cp:lastPrinted>2025-01-18T21:12:13Z</cp:lastPrinted>
  <dcterms:created xsi:type="dcterms:W3CDTF">2023-10-25T21:16:46Z</dcterms:created>
  <dcterms:modified xsi:type="dcterms:W3CDTF">2025-01-21T23:03:10Z</dcterms:modified>
</cp:coreProperties>
</file>